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00 Firma\2021\2021 021 Rotava - parkoviště (2018 053)\01 Koordinace\"/>
    </mc:Choice>
  </mc:AlternateContent>
  <xr:revisionPtr revIDLastSave="0" documentId="13_ncr:40019_{9F989872-DF2F-4940-BB51-A8C7AEA9E9CF}" xr6:coauthVersionLast="46" xr6:coauthVersionMax="46" xr10:uidLastSave="{00000000-0000-0000-0000-000000000000}"/>
  <bookViews>
    <workbookView xWindow="-120" yWindow="-120" windowWidth="29040" windowHeight="1599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Pol'!$A$1:$U$132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5" i="1" l="1"/>
  <c r="I54" i="1"/>
  <c r="I53" i="1"/>
  <c r="I52" i="1"/>
  <c r="I51" i="1"/>
  <c r="I50" i="1"/>
  <c r="I49" i="1"/>
  <c r="G39" i="1"/>
  <c r="F39" i="1"/>
  <c r="G122" i="12"/>
  <c r="AC122" i="12"/>
  <c r="AD122" i="12"/>
  <c r="G9" i="12"/>
  <c r="M9" i="12" s="1"/>
  <c r="I9" i="12"/>
  <c r="I8" i="12" s="1"/>
  <c r="K9" i="12"/>
  <c r="K8" i="12" s="1"/>
  <c r="O9" i="12"/>
  <c r="Q9" i="12"/>
  <c r="Q8" i="12" s="1"/>
  <c r="U9" i="12"/>
  <c r="U8" i="12" s="1"/>
  <c r="G11" i="12"/>
  <c r="I11" i="12"/>
  <c r="K11" i="12"/>
  <c r="M11" i="12"/>
  <c r="O11" i="12"/>
  <c r="Q11" i="12"/>
  <c r="U11" i="12"/>
  <c r="G14" i="12"/>
  <c r="I14" i="12"/>
  <c r="K14" i="12"/>
  <c r="M14" i="12"/>
  <c r="O14" i="12"/>
  <c r="Q14" i="12"/>
  <c r="U14" i="12"/>
  <c r="G17" i="12"/>
  <c r="G8" i="12" s="1"/>
  <c r="I17" i="12"/>
  <c r="K17" i="12"/>
  <c r="O17" i="12"/>
  <c r="O8" i="12" s="1"/>
  <c r="Q17" i="12"/>
  <c r="U17" i="12"/>
  <c r="G20" i="12"/>
  <c r="M20" i="12" s="1"/>
  <c r="I20" i="12"/>
  <c r="K20" i="12"/>
  <c r="O20" i="12"/>
  <c r="Q20" i="12"/>
  <c r="U20" i="12"/>
  <c r="G23" i="12"/>
  <c r="I23" i="12"/>
  <c r="K23" i="12"/>
  <c r="M23" i="12"/>
  <c r="O23" i="12"/>
  <c r="Q23" i="12"/>
  <c r="U23" i="12"/>
  <c r="G28" i="12"/>
  <c r="I28" i="12"/>
  <c r="K28" i="12"/>
  <c r="M28" i="12"/>
  <c r="O28" i="12"/>
  <c r="Q28" i="12"/>
  <c r="U28" i="12"/>
  <c r="G33" i="12"/>
  <c r="M33" i="12" s="1"/>
  <c r="I33" i="12"/>
  <c r="K33" i="12"/>
  <c r="O33" i="12"/>
  <c r="Q33" i="12"/>
  <c r="U33" i="12"/>
  <c r="G38" i="12"/>
  <c r="M38" i="12" s="1"/>
  <c r="I38" i="12"/>
  <c r="K38" i="12"/>
  <c r="O38" i="12"/>
  <c r="Q38" i="12"/>
  <c r="U38" i="12"/>
  <c r="G43" i="12"/>
  <c r="I43" i="12"/>
  <c r="K43" i="12"/>
  <c r="M43" i="12"/>
  <c r="O43" i="12"/>
  <c r="Q43" i="12"/>
  <c r="U43" i="12"/>
  <c r="G46" i="12"/>
  <c r="I46" i="12"/>
  <c r="K46" i="12"/>
  <c r="M46" i="12"/>
  <c r="O46" i="12"/>
  <c r="Q46" i="12"/>
  <c r="U46" i="12"/>
  <c r="G48" i="12"/>
  <c r="M48" i="12" s="1"/>
  <c r="I48" i="12"/>
  <c r="K48" i="12"/>
  <c r="O48" i="12"/>
  <c r="Q48" i="12"/>
  <c r="U48" i="12"/>
  <c r="G50" i="12"/>
  <c r="I50" i="12"/>
  <c r="K50" i="12"/>
  <c r="M50" i="12"/>
  <c r="O50" i="12"/>
  <c r="Q50" i="12"/>
  <c r="U50" i="12"/>
  <c r="G52" i="12"/>
  <c r="M52" i="12" s="1"/>
  <c r="I52" i="12"/>
  <c r="K52" i="12"/>
  <c r="O52" i="12"/>
  <c r="Q52" i="12"/>
  <c r="U52" i="12"/>
  <c r="G54" i="12"/>
  <c r="I54" i="12"/>
  <c r="K54" i="12"/>
  <c r="M54" i="12"/>
  <c r="O54" i="12"/>
  <c r="Q54" i="12"/>
  <c r="U54" i="12"/>
  <c r="G57" i="12"/>
  <c r="I57" i="12"/>
  <c r="I56" i="12" s="1"/>
  <c r="K57" i="12"/>
  <c r="M57" i="12"/>
  <c r="O57" i="12"/>
  <c r="Q57" i="12"/>
  <c r="Q56" i="12" s="1"/>
  <c r="U57" i="12"/>
  <c r="G60" i="12"/>
  <c r="M60" i="12" s="1"/>
  <c r="I60" i="12"/>
  <c r="K60" i="12"/>
  <c r="K56" i="12" s="1"/>
  <c r="O60" i="12"/>
  <c r="Q60" i="12"/>
  <c r="U60" i="12"/>
  <c r="U56" i="12" s="1"/>
  <c r="G63" i="12"/>
  <c r="I63" i="12"/>
  <c r="K63" i="12"/>
  <c r="M63" i="12"/>
  <c r="O63" i="12"/>
  <c r="Q63" i="12"/>
  <c r="U63" i="12"/>
  <c r="G66" i="12"/>
  <c r="G56" i="12" s="1"/>
  <c r="I66" i="12"/>
  <c r="K66" i="12"/>
  <c r="O66" i="12"/>
  <c r="O56" i="12" s="1"/>
  <c r="Q66" i="12"/>
  <c r="U66" i="12"/>
  <c r="G69" i="12"/>
  <c r="I69" i="12"/>
  <c r="K69" i="12"/>
  <c r="M69" i="12"/>
  <c r="O69" i="12"/>
  <c r="Q69" i="12"/>
  <c r="U69" i="12"/>
  <c r="G72" i="12"/>
  <c r="I72" i="12"/>
  <c r="I71" i="12" s="1"/>
  <c r="K72" i="12"/>
  <c r="M72" i="12"/>
  <c r="O72" i="12"/>
  <c r="Q72" i="12"/>
  <c r="Q71" i="12" s="1"/>
  <c r="U72" i="12"/>
  <c r="G76" i="12"/>
  <c r="G71" i="12" s="1"/>
  <c r="I76" i="12"/>
  <c r="K76" i="12"/>
  <c r="O76" i="12"/>
  <c r="O71" i="12" s="1"/>
  <c r="Q76" i="12"/>
  <c r="U76" i="12"/>
  <c r="G78" i="12"/>
  <c r="I78" i="12"/>
  <c r="K78" i="12"/>
  <c r="M78" i="12"/>
  <c r="O78" i="12"/>
  <c r="Q78" i="12"/>
  <c r="U78" i="12"/>
  <c r="G80" i="12"/>
  <c r="M80" i="12" s="1"/>
  <c r="I80" i="12"/>
  <c r="K80" i="12"/>
  <c r="K71" i="12" s="1"/>
  <c r="O80" i="12"/>
  <c r="Q80" i="12"/>
  <c r="U80" i="12"/>
  <c r="U71" i="12" s="1"/>
  <c r="G82" i="12"/>
  <c r="I82" i="12"/>
  <c r="K82" i="12"/>
  <c r="M82" i="12"/>
  <c r="O82" i="12"/>
  <c r="Q82" i="12"/>
  <c r="U82" i="12"/>
  <c r="G84" i="12"/>
  <c r="M84" i="12" s="1"/>
  <c r="I84" i="12"/>
  <c r="K84" i="12"/>
  <c r="O84" i="12"/>
  <c r="Q84" i="12"/>
  <c r="U84" i="12"/>
  <c r="G86" i="12"/>
  <c r="I86" i="12"/>
  <c r="K86" i="12"/>
  <c r="M86" i="12"/>
  <c r="O86" i="12"/>
  <c r="Q86" i="12"/>
  <c r="U86" i="12"/>
  <c r="G89" i="12"/>
  <c r="I89" i="12"/>
  <c r="I88" i="12" s="1"/>
  <c r="K89" i="12"/>
  <c r="M89" i="12"/>
  <c r="O89" i="12"/>
  <c r="Q89" i="12"/>
  <c r="Q88" i="12" s="1"/>
  <c r="U89" i="12"/>
  <c r="G91" i="12"/>
  <c r="G88" i="12" s="1"/>
  <c r="I91" i="12"/>
  <c r="K91" i="12"/>
  <c r="O91" i="12"/>
  <c r="O88" i="12" s="1"/>
  <c r="Q91" i="12"/>
  <c r="U91" i="12"/>
  <c r="G93" i="12"/>
  <c r="I93" i="12"/>
  <c r="K93" i="12"/>
  <c r="M93" i="12"/>
  <c r="O93" i="12"/>
  <c r="Q93" i="12"/>
  <c r="U93" i="12"/>
  <c r="G95" i="12"/>
  <c r="M95" i="12" s="1"/>
  <c r="I95" i="12"/>
  <c r="K95" i="12"/>
  <c r="K88" i="12" s="1"/>
  <c r="O95" i="12"/>
  <c r="Q95" i="12"/>
  <c r="U95" i="12"/>
  <c r="U88" i="12" s="1"/>
  <c r="G97" i="12"/>
  <c r="I97" i="12"/>
  <c r="K97" i="12"/>
  <c r="M97" i="12"/>
  <c r="O97" i="12"/>
  <c r="Q97" i="12"/>
  <c r="U97" i="12"/>
  <c r="G99" i="12"/>
  <c r="M99" i="12" s="1"/>
  <c r="I99" i="12"/>
  <c r="K99" i="12"/>
  <c r="O99" i="12"/>
  <c r="Q99" i="12"/>
  <c r="U99" i="12"/>
  <c r="G101" i="12"/>
  <c r="I101" i="12"/>
  <c r="K101" i="12"/>
  <c r="M101" i="12"/>
  <c r="O101" i="12"/>
  <c r="Q101" i="12"/>
  <c r="U101" i="12"/>
  <c r="G103" i="12"/>
  <c r="M103" i="12" s="1"/>
  <c r="I103" i="12"/>
  <c r="K103" i="12"/>
  <c r="O103" i="12"/>
  <c r="Q103" i="12"/>
  <c r="U103" i="12"/>
  <c r="I105" i="12"/>
  <c r="Q105" i="12"/>
  <c r="G106" i="12"/>
  <c r="G105" i="12" s="1"/>
  <c r="I106" i="12"/>
  <c r="K106" i="12"/>
  <c r="K105" i="12" s="1"/>
  <c r="O106" i="12"/>
  <c r="O105" i="12" s="1"/>
  <c r="Q106" i="12"/>
  <c r="U106" i="12"/>
  <c r="U105" i="12" s="1"/>
  <c r="I108" i="12"/>
  <c r="Q108" i="12"/>
  <c r="G109" i="12"/>
  <c r="M109" i="12" s="1"/>
  <c r="M108" i="12" s="1"/>
  <c r="I109" i="12"/>
  <c r="K109" i="12"/>
  <c r="K108" i="12" s="1"/>
  <c r="O109" i="12"/>
  <c r="O108" i="12" s="1"/>
  <c r="Q109" i="12"/>
  <c r="U109" i="12"/>
  <c r="U108" i="12" s="1"/>
  <c r="G115" i="12"/>
  <c r="G114" i="12" s="1"/>
  <c r="I115" i="12"/>
  <c r="K115" i="12"/>
  <c r="K114" i="12" s="1"/>
  <c r="O115" i="12"/>
  <c r="O114" i="12" s="1"/>
  <c r="Q115" i="12"/>
  <c r="U115" i="12"/>
  <c r="U114" i="12" s="1"/>
  <c r="G116" i="12"/>
  <c r="I116" i="12"/>
  <c r="I114" i="12" s="1"/>
  <c r="K116" i="12"/>
  <c r="M116" i="12"/>
  <c r="O116" i="12"/>
  <c r="Q116" i="12"/>
  <c r="Q114" i="12" s="1"/>
  <c r="U116" i="12"/>
  <c r="G117" i="12"/>
  <c r="M117" i="12" s="1"/>
  <c r="I117" i="12"/>
  <c r="K117" i="12"/>
  <c r="O117" i="12"/>
  <c r="Q117" i="12"/>
  <c r="U117" i="12"/>
  <c r="G118" i="12"/>
  <c r="I118" i="12"/>
  <c r="K118" i="12"/>
  <c r="M118" i="12"/>
  <c r="O118" i="12"/>
  <c r="Q118" i="12"/>
  <c r="U118" i="12"/>
  <c r="G119" i="12"/>
  <c r="M119" i="12" s="1"/>
  <c r="I119" i="12"/>
  <c r="K119" i="12"/>
  <c r="O119" i="12"/>
  <c r="Q119" i="12"/>
  <c r="U119" i="12"/>
  <c r="G120" i="12"/>
  <c r="I120" i="12"/>
  <c r="K120" i="12"/>
  <c r="M120" i="12"/>
  <c r="O120" i="12"/>
  <c r="Q120" i="12"/>
  <c r="U120" i="12"/>
  <c r="I20" i="1"/>
  <c r="I19" i="1"/>
  <c r="I18" i="1"/>
  <c r="I17" i="1"/>
  <c r="I16" i="1"/>
  <c r="I56" i="1"/>
  <c r="AZ43" i="1"/>
  <c r="G27" i="1"/>
  <c r="F40" i="1"/>
  <c r="G40" i="1"/>
  <c r="G25" i="1" s="1"/>
  <c r="G26" i="1" s="1"/>
  <c r="H40" i="1"/>
  <c r="H39" i="1"/>
  <c r="I39" i="1" s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M88" i="12"/>
  <c r="M56" i="12"/>
  <c r="M115" i="12"/>
  <c r="M114" i="12" s="1"/>
  <c r="G108" i="12"/>
  <c r="M106" i="12"/>
  <c r="M105" i="12" s="1"/>
  <c r="M91" i="12"/>
  <c r="M76" i="12"/>
  <c r="M71" i="12" s="1"/>
  <c r="M66" i="12"/>
  <c r="M17" i="12"/>
  <c r="M8" i="12" s="1"/>
  <c r="I21" i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<sst xmlns="http://schemas.openxmlformats.org/spreadsheetml/2006/main" count="469" uniqueCount="238">
  <si>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</si>
  <si>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</si>
  <si>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</si>
  <si>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</si>
  <si>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</si>
  <si>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</si>
  <si>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</si>
  <si>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</si>
  <si>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</si>
  <si>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</si>
  <si>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</si>
  <si>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</si>
  <si>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</si>
  <si>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</si>
  <si>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</si>
  <si>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</si>
  <si>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</si>
  <si>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</si>
  <si>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</si>
  <si>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</si>
  <si>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</si>
  <si>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</si>
  <si>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</si>
  <si>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</si>
  <si>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</si>
  <si>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</si>
  <si>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</si>
  <si>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</si>
  <si>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</si>
  <si>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</si>
  <si>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</si>
  <si>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</si>
  <si>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</si>
  <si>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</si>
  <si>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</si>
  <si>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</si>
  <si>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</si>
  <si>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</si>
  <si>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</si>
  <si>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</si>
  <si>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</si>
  <si>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</si>
  <si>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</si>
  <si>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Rotava, Sídliště</t>
  </si>
  <si>
    <t>Rozpočet:</t>
  </si>
  <si>
    <t>Misto</t>
  </si>
  <si>
    <t>Rotava, Sídliště - parkovací a odstavná stání za blokem č. 25</t>
  </si>
  <si>
    <t>Město Rotava</t>
  </si>
  <si>
    <t>Sídliště 721</t>
  </si>
  <si>
    <t>Rotava</t>
  </si>
  <si>
    <t>35701</t>
  </si>
  <si>
    <t>00259551</t>
  </si>
  <si>
    <t>CZ00259551</t>
  </si>
  <si>
    <t>Rozpočet</t>
  </si>
  <si>
    <t>Celkem za stavbu</t>
  </si>
  <si>
    <t>CZK</t>
  </si>
  <si>
    <t xml:space="preserve">Popis rozpočtu:  - </t>
  </si>
  <si>
    <t>Komunikace pro pěší</t>
  </si>
  <si>
    <t>Rekapitulace dílů</t>
  </si>
  <si>
    <t>Typ dílu</t>
  </si>
  <si>
    <t>1</t>
  </si>
  <si>
    <t>Zemní práce</t>
  </si>
  <si>
    <t>2</t>
  </si>
  <si>
    <t>Základy,zvláštní zakládání</t>
  </si>
  <si>
    <t>5</t>
  </si>
  <si>
    <t>Komunikace</t>
  </si>
  <si>
    <t>91</t>
  </si>
  <si>
    <t>Doplňující práce na komunikaci</t>
  </si>
  <si>
    <t>96</t>
  </si>
  <si>
    <t>Bourání konstrukcí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</si>
  <si>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</si>
  <si>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</si>
  <si>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</si>
  <si>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</si>
  <si>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</si>
  <si>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</si>
  <si>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</si>
  <si>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</si>
  <si>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</si>
  <si>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</si>
  <si>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</si>
  <si>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</si>
  <si>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</si>
  <si>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</si>
  <si>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</si>
  <si>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</si>
  <si>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</si>
  <si>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</si>
  <si>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</si>
  <si>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</si>
  <si>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</si>
  <si>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</si>
  <si>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</si>
  <si>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</si>
  <si>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</si>
  <si>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</si>
  <si>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</si>
  <si>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</si>
  <si>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</si>
  <si>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</si>
  <si>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</si>
  <si>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121101101R00</t>
  </si>
  <si>
    <t>Sejmutí ornice s přemístěním do 50 m</t>
  </si>
  <si>
    <t>m3</t>
  </si>
  <si>
    <t>POL1_0</t>
  </si>
  <si>
    <t>(494,767+98,5077+176,6497)*0,10</t>
  </si>
  <si>
    <t>VV</t>
  </si>
  <si>
    <t>122202202R00</t>
  </si>
  <si>
    <t>Odkopávky pro silnice v hor. 3 do 1000 m3</t>
  </si>
  <si>
    <t>Cesta:(98,5077+494,7670)*0,20</t>
  </si>
  <si>
    <t>Zlepšení pláně:494,7670*1,15*0,20*2</t>
  </si>
  <si>
    <t>122202209R00</t>
  </si>
  <si>
    <t>Příplatek za lepivost - odkop. pro silnice v hor.3</t>
  </si>
  <si>
    <t>132201210R00</t>
  </si>
  <si>
    <t>Hloubení rýh š.do 200 cm hor.3 do 50 m3,STROJNĚ</t>
  </si>
  <si>
    <t>Propustek 100,330:6,00*1,00*0,80</t>
  </si>
  <si>
    <t>Propustek 157,000:5,50*1,00*0,70</t>
  </si>
  <si>
    <t>132201219R00</t>
  </si>
  <si>
    <t>Přípl.za lepivost,hloubení rýh 200cm,hor.3,STROJNĚ</t>
  </si>
  <si>
    <t>162701105R00</t>
  </si>
  <si>
    <t>Vodorovné přemístění výkopku z hor.1-4 do 10000 m</t>
  </si>
  <si>
    <t>162701109R00</t>
  </si>
  <si>
    <t>Příplatek k vod. přemístění hor.1-4 za další 1 km</t>
  </si>
  <si>
    <t>Cesta:(98,5077+494,7670)*0,20*8</t>
  </si>
  <si>
    <t>Propustek 100,330:6,00*1,00*0,80*8</t>
  </si>
  <si>
    <t>Propustek 157,000:5,50*1,00*0,70*8</t>
  </si>
  <si>
    <t>Zlepšení pláně:494,7670*1,15*0,20*2*8</t>
  </si>
  <si>
    <t>171201201R00</t>
  </si>
  <si>
    <t>Uložení sypaniny na skl.-sypanina na výšku přes 2m</t>
  </si>
  <si>
    <t>199000002R00</t>
  </si>
  <si>
    <t>Poplatek za skládku horniny 1- 4</t>
  </si>
  <si>
    <t>181101102R00</t>
  </si>
  <si>
    <t>Úprava pláně v zářezech v hor. 1-4, se zhutněním</t>
  </si>
  <si>
    <t>m2</t>
  </si>
  <si>
    <t>Asfalt:494,7670*1,15</t>
  </si>
  <si>
    <t>Krajnice:98,5077</t>
  </si>
  <si>
    <t>129203101R00</t>
  </si>
  <si>
    <t>Čištění vodotečí, hl. do 2,5 m, š.do 5 m, v hor.3</t>
  </si>
  <si>
    <t>Příkopy:(72,90+1,75)*0,10</t>
  </si>
  <si>
    <t>181301101R00</t>
  </si>
  <si>
    <t>Rozprostření ornice, rovina, tl. do 10 cm do 500m2</t>
  </si>
  <si>
    <t>250,00</t>
  </si>
  <si>
    <t>180402111R00</t>
  </si>
  <si>
    <t>Založení trávníku parkového výsevem v rovině</t>
  </si>
  <si>
    <t>00572410R</t>
  </si>
  <si>
    <t>Směs travní parková II. mírná zátěž PROFI, á 25 kg</t>
  </si>
  <si>
    <t>kg</t>
  </si>
  <si>
    <t>POL3_0</t>
  </si>
  <si>
    <t>250,00*0,03</t>
  </si>
  <si>
    <t>185803111R00</t>
  </si>
  <si>
    <t>Ošetření trávníku v rovině</t>
  </si>
  <si>
    <t>274351215R00</t>
  </si>
  <si>
    <t>Bednění stěn základových pasů - zřízení</t>
  </si>
  <si>
    <t>Propustek 100,330:(4,7670*2)+(3,3411*2)+(1,10*0,80)+(0,90*0,40)+(0,30*0,40)</t>
  </si>
  <si>
    <t>Propustek 157,000:(3,0699*2)+(1,8425*2)+(0,75*0,80)+(0,40*0,45)+(0,30*0,40)</t>
  </si>
  <si>
    <t>274351216R00</t>
  </si>
  <si>
    <t>Bednění stěn základových pasů - odstranění</t>
  </si>
  <si>
    <t>274313711R00</t>
  </si>
  <si>
    <t>Beton základových pasů prostý C 25/30</t>
  </si>
  <si>
    <t>Propustek 100,330:(4,7670*0,20)*2+(1,4259*0,20)</t>
  </si>
  <si>
    <t>Propustek 157,000:(3,0699*0,20)*2+(1,2280*0,20)</t>
  </si>
  <si>
    <t>55340352R</t>
  </si>
  <si>
    <t>Mříž vtoková M 01 D400 500 x 500 mm</t>
  </si>
  <si>
    <t>kus</t>
  </si>
  <si>
    <t>Propustek 100,330:8</t>
  </si>
  <si>
    <t>Propustek 157,000:8</t>
  </si>
  <si>
    <t>13231064R</t>
  </si>
  <si>
    <t>Úhelník rovnoramenný L jakost S235  45x45x5 mm, 11375</t>
  </si>
  <si>
    <t>t</t>
  </si>
  <si>
    <t>4,00*4*0,00338</t>
  </si>
  <si>
    <t>564861111R00</t>
  </si>
  <si>
    <t>Podklad ze štěrkodrti po zhutnění tloušťky 20 cm</t>
  </si>
  <si>
    <t>Zlepšení pláně:494,7670*1,15</t>
  </si>
  <si>
    <t>Zpevněná plocha:5,00*2,50*5</t>
  </si>
  <si>
    <t>564762111R00</t>
  </si>
  <si>
    <t>Podklad z kam.drceného 32-63 s výplň.kamen. 20 cm</t>
  </si>
  <si>
    <t>564113505R00</t>
  </si>
  <si>
    <t>Podklad z asf.recyklátu fr. 0-32 po zhutn.tl.5 cm</t>
  </si>
  <si>
    <t>Asfalt:494,7670</t>
  </si>
  <si>
    <t>579300016R00</t>
  </si>
  <si>
    <t>Kryt komunikací z asfalt.recyklátu po zhutnění 9cm</t>
  </si>
  <si>
    <t>577141212RT2</t>
  </si>
  <si>
    <t>Beton asfalt. ACO 8,ACO 11,ACO 16, do 3 m, tl.5 cm, plochy 201-1000 m2</t>
  </si>
  <si>
    <t>569903311R00</t>
  </si>
  <si>
    <t>Zřízení zemních krajnic se zhutněním</t>
  </si>
  <si>
    <t>Krajnice:98,5077*0,25</t>
  </si>
  <si>
    <t>569621111R00</t>
  </si>
  <si>
    <t>Zpevnění krajnic asfaltovým recyklátem tl. 5 cm</t>
  </si>
  <si>
    <t>914001121R00</t>
  </si>
  <si>
    <t>Osaz.svislé dopr.značky a sloupku,Al patka, základ</t>
  </si>
  <si>
    <t>4</t>
  </si>
  <si>
    <t>914001125R00</t>
  </si>
  <si>
    <t>Osazení svislé dopr.značky na sloupek nebo konzolu</t>
  </si>
  <si>
    <t>6</t>
  </si>
  <si>
    <t>40444984.AR</t>
  </si>
  <si>
    <t>Značka uprav přednost P4 700  fólie 1, EG 7letá</t>
  </si>
  <si>
    <t>P4:2</t>
  </si>
  <si>
    <t>40445023.AR</t>
  </si>
  <si>
    <t>Značka doprav zákazová B1-B34 700 fól 1, EG 7letá</t>
  </si>
  <si>
    <t>B11:2</t>
  </si>
  <si>
    <t>40445141.AR</t>
  </si>
  <si>
    <t>Značka dopr dodat E1,2a,b 500/500 fól 1, EG 7letá</t>
  </si>
  <si>
    <t>E13 "Mimo dopravní obsluhy":2</t>
  </si>
  <si>
    <t>919735113R00</t>
  </si>
  <si>
    <t>Řezání stávajícího živičného krytu tl. 10 - 15 cm</t>
  </si>
  <si>
    <t>m</t>
  </si>
  <si>
    <t>8,7708</t>
  </si>
  <si>
    <t>74910802R</t>
  </si>
  <si>
    <t>Sloupek parkovací sklopný základní pozink, 60x60x800 mm, upevnění šrouby</t>
  </si>
  <si>
    <t>918101111R00</t>
  </si>
  <si>
    <t>Lože pod obrubníky nebo obruby dlažeb z C 12/15</t>
  </si>
  <si>
    <t>0,40*0,40*0,50*2</t>
  </si>
  <si>
    <t>966008111R00</t>
  </si>
  <si>
    <t>Bourání trubního propustku z trub DN do 30 cm</t>
  </si>
  <si>
    <t>2*3,50</t>
  </si>
  <si>
    <t>998225111R00</t>
  </si>
  <si>
    <t>Přesun hmot, pozemní komunikace, kryt živičný</t>
  </si>
  <si>
    <t>0,00750</t>
  </si>
  <si>
    <t>12,09784</t>
  </si>
  <si>
    <t>945,30700</t>
  </si>
  <si>
    <t>0,8998</t>
  </si>
  <si>
    <t>005111021R</t>
  </si>
  <si>
    <t>Vytyčení inženýrských sítí</t>
  </si>
  <si>
    <t>Soubor</t>
  </si>
  <si>
    <t>005111020R</t>
  </si>
  <si>
    <t>Vytyčení stavby</t>
  </si>
  <si>
    <t>004111010R</t>
  </si>
  <si>
    <t xml:space="preserve">Průzkumné práce </t>
  </si>
  <si>
    <t>005211030R</t>
  </si>
  <si>
    <t xml:space="preserve">Dočasná dopravní opatření </t>
  </si>
  <si>
    <t>005211020R</t>
  </si>
  <si>
    <t>Ochrana stávaj. inženýrských sítí na staveništi</t>
  </si>
  <si>
    <t>005241020R</t>
  </si>
  <si>
    <t xml:space="preserve">Geodetické zaměření skutečného provedení  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</si>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</sst>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7" fillId="0" borderId="33" xfId="0" applyNumberFormat="1" applyFont="1" applyBorder="1" applyAlignment="1">
      <alignment vertical="top" shrinkToFit="1"/>
    </xf>
    <xf numFmtId="174" fontId="18" fillId="0" borderId="33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7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9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 t="s">
        <v>51</v>
      </c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 t="s">
        <v>52</v>
      </c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5" t="s">
        <v>23</v>
      </c>
      <c r="B16" s="196" t="s">
        <v>23</v>
      </c>
      <c r="C16" s="58"/>
      <c r="D16" s="59"/>
      <c r="E16" s="83"/>
      <c r="F16" s="84"/>
      <c r="G16" s="83"/>
      <c r="H16" s="84"/>
      <c r="I16" s="83">
        <f>SUMIF(F49:F55,A16,I49:I55)+SUMIF(F49:F55,"PSU",I49:I55)</f>
        <v>0</v>
      </c>
      <c r="J16" s="93"/>
    </row>
    <row r="17" spans="1:10" ht="23.25" customHeight="1" x14ac:dyDescent="0.2">
      <c r="A17" s="195" t="s">
        <v>24</v>
      </c>
      <c r="B17" s="196" t="s">
        <v>24</v>
      </c>
      <c r="C17" s="58"/>
      <c r="D17" s="59"/>
      <c r="E17" s="83"/>
      <c r="F17" s="84"/>
      <c r="G17" s="83"/>
      <c r="H17" s="84"/>
      <c r="I17" s="83">
        <f>SUMIF(F49:F55,A17,I49:I55)</f>
        <v>0</v>
      </c>
      <c r="J17" s="93"/>
    </row>
    <row r="18" spans="1:10" ht="23.25" customHeight="1" x14ac:dyDescent="0.2">
      <c r="A18" s="195" t="s">
        <v>25</v>
      </c>
      <c r="B18" s="196" t="s">
        <v>25</v>
      </c>
      <c r="C18" s="58"/>
      <c r="D18" s="59"/>
      <c r="E18" s="83"/>
      <c r="F18" s="84"/>
      <c r="G18" s="83"/>
      <c r="H18" s="84"/>
      <c r="I18" s="83">
        <f>SUMIF(F49:F55,A18,I49:I55)</f>
        <v>0</v>
      </c>
      <c r="J18" s="93"/>
    </row>
    <row r="19" spans="1:10" ht="23.25" customHeight="1" x14ac:dyDescent="0.2">
      <c r="A19" s="195" t="s">
        <v>72</v>
      </c>
      <c r="B19" s="196" t="s">
        <v>26</v>
      </c>
      <c r="C19" s="58"/>
      <c r="D19" s="59"/>
      <c r="E19" s="83"/>
      <c r="F19" s="84"/>
      <c r="G19" s="83"/>
      <c r="H19" s="84"/>
      <c r="I19" s="83">
        <f>SUMIF(F49:F55,A19,I49:I55)</f>
        <v>0</v>
      </c>
      <c r="J19" s="93"/>
    </row>
    <row r="20" spans="1:10" ht="23.25" customHeight="1" x14ac:dyDescent="0.2">
      <c r="A20" s="195" t="s">
        <v>73</v>
      </c>
      <c r="B20" s="196" t="s">
        <v>27</v>
      </c>
      <c r="C20" s="58"/>
      <c r="D20" s="59"/>
      <c r="E20" s="83"/>
      <c r="F20" s="84"/>
      <c r="G20" s="83"/>
      <c r="H20" s="84"/>
      <c r="I20" s="83">
        <f>SUMIF(F49:F55,A20,I49:I55)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44270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52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52" ht="25.5" hidden="1" customHeight="1" x14ac:dyDescent="0.2">
      <c r="A39" s="131">
        <v>1</v>
      </c>
      <c r="B39" s="137" t="s">
        <v>53</v>
      </c>
      <c r="C39" s="138" t="s">
        <v>46</v>
      </c>
      <c r="D39" s="139"/>
      <c r="E39" s="139"/>
      <c r="F39" s="147">
        <f>'Rozpočet Pol'!AC122</f>
        <v>0</v>
      </c>
      <c r="G39" s="148">
        <f>'Rozpočet Pol'!AD122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52" ht="25.5" hidden="1" customHeight="1" x14ac:dyDescent="0.2">
      <c r="A40" s="131"/>
      <c r="B40" s="141" t="s">
        <v>54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2" spans="1:52" x14ac:dyDescent="0.2">
      <c r="B42" t="s">
        <v>56</v>
      </c>
    </row>
    <row r="43" spans="1:52" x14ac:dyDescent="0.2">
      <c r="B43" s="162" t="s">
        <v>57</v>
      </c>
      <c r="C43" s="162"/>
      <c r="D43" s="162"/>
      <c r="E43" s="162"/>
      <c r="F43" s="162"/>
      <c r="G43" s="162"/>
      <c r="H43" s="162"/>
      <c r="I43" s="162"/>
      <c r="J43" s="162"/>
      <c r="AZ43" s="161" t="str">
        <f>B43</f>
        <v>Komunikace pro pěší</v>
      </c>
    </row>
    <row r="46" spans="1:52" ht="15.75" x14ac:dyDescent="0.25">
      <c r="B46" s="163" t="s">
        <v>58</v>
      </c>
    </row>
    <row r="48" spans="1:52" ht="25.5" customHeight="1" x14ac:dyDescent="0.2">
      <c r="A48" s="164"/>
      <c r="B48" s="170" t="s">
        <v>16</v>
      </c>
      <c r="C48" s="170" t="s">
        <v>5</v>
      </c>
      <c r="D48" s="171"/>
      <c r="E48" s="171"/>
      <c r="F48" s="174" t="s">
        <v>59</v>
      </c>
      <c r="G48" s="174"/>
      <c r="H48" s="174"/>
      <c r="I48" s="175" t="s">
        <v>28</v>
      </c>
      <c r="J48" s="175"/>
    </row>
    <row r="49" spans="1:10" ht="25.5" customHeight="1" x14ac:dyDescent="0.2">
      <c r="A49" s="165"/>
      <c r="B49" s="176" t="s">
        <v>60</v>
      </c>
      <c r="C49" s="177" t="s">
        <v>61</v>
      </c>
      <c r="D49" s="178"/>
      <c r="E49" s="178"/>
      <c r="F49" s="182" t="s">
        <v>23</v>
      </c>
      <c r="G49" s="183"/>
      <c r="H49" s="183"/>
      <c r="I49" s="184">
        <f>'Rozpočet Pol'!G8</f>
        <v>0</v>
      </c>
      <c r="J49" s="184"/>
    </row>
    <row r="50" spans="1:10" ht="25.5" customHeight="1" x14ac:dyDescent="0.2">
      <c r="A50" s="165"/>
      <c r="B50" s="168" t="s">
        <v>62</v>
      </c>
      <c r="C50" s="167" t="s">
        <v>63</v>
      </c>
      <c r="D50" s="169"/>
      <c r="E50" s="169"/>
      <c r="F50" s="185" t="s">
        <v>23</v>
      </c>
      <c r="G50" s="186"/>
      <c r="H50" s="186"/>
      <c r="I50" s="187">
        <f>'Rozpočet Pol'!G56</f>
        <v>0</v>
      </c>
      <c r="J50" s="187"/>
    </row>
    <row r="51" spans="1:10" ht="25.5" customHeight="1" x14ac:dyDescent="0.2">
      <c r="A51" s="165"/>
      <c r="B51" s="168" t="s">
        <v>64</v>
      </c>
      <c r="C51" s="167" t="s">
        <v>65</v>
      </c>
      <c r="D51" s="169"/>
      <c r="E51" s="169"/>
      <c r="F51" s="185" t="s">
        <v>23</v>
      </c>
      <c r="G51" s="186"/>
      <c r="H51" s="186"/>
      <c r="I51" s="187">
        <f>'Rozpočet Pol'!G71</f>
        <v>0</v>
      </c>
      <c r="J51" s="187"/>
    </row>
    <row r="52" spans="1:10" ht="25.5" customHeight="1" x14ac:dyDescent="0.2">
      <c r="A52" s="165"/>
      <c r="B52" s="168" t="s">
        <v>66</v>
      </c>
      <c r="C52" s="167" t="s">
        <v>67</v>
      </c>
      <c r="D52" s="169"/>
      <c r="E52" s="169"/>
      <c r="F52" s="185" t="s">
        <v>23</v>
      </c>
      <c r="G52" s="186"/>
      <c r="H52" s="186"/>
      <c r="I52" s="187">
        <f>'Rozpočet Pol'!G88</f>
        <v>0</v>
      </c>
      <c r="J52" s="187"/>
    </row>
    <row r="53" spans="1:10" ht="25.5" customHeight="1" x14ac:dyDescent="0.2">
      <c r="A53" s="165"/>
      <c r="B53" s="168" t="s">
        <v>68</v>
      </c>
      <c r="C53" s="167" t="s">
        <v>69</v>
      </c>
      <c r="D53" s="169"/>
      <c r="E53" s="169"/>
      <c r="F53" s="185" t="s">
        <v>23</v>
      </c>
      <c r="G53" s="186"/>
      <c r="H53" s="186"/>
      <c r="I53" s="187">
        <f>'Rozpočet Pol'!G105</f>
        <v>0</v>
      </c>
      <c r="J53" s="187"/>
    </row>
    <row r="54" spans="1:10" ht="25.5" customHeight="1" x14ac:dyDescent="0.2">
      <c r="A54" s="165"/>
      <c r="B54" s="168" t="s">
        <v>70</v>
      </c>
      <c r="C54" s="167" t="s">
        <v>71</v>
      </c>
      <c r="D54" s="169"/>
      <c r="E54" s="169"/>
      <c r="F54" s="185" t="s">
        <v>23</v>
      </c>
      <c r="G54" s="186"/>
      <c r="H54" s="186"/>
      <c r="I54" s="187">
        <f>'Rozpočet Pol'!G108</f>
        <v>0</v>
      </c>
      <c r="J54" s="187"/>
    </row>
    <row r="55" spans="1:10" ht="25.5" customHeight="1" x14ac:dyDescent="0.2">
      <c r="A55" s="165"/>
      <c r="B55" s="179" t="s">
        <v>72</v>
      </c>
      <c r="C55" s="180" t="s">
        <v>26</v>
      </c>
      <c r="D55" s="181"/>
      <c r="E55" s="181"/>
      <c r="F55" s="188" t="s">
        <v>72</v>
      </c>
      <c r="G55" s="189"/>
      <c r="H55" s="189"/>
      <c r="I55" s="190">
        <f>'Rozpočet Pol'!G114</f>
        <v>0</v>
      </c>
      <c r="J55" s="190"/>
    </row>
    <row r="56" spans="1:10" ht="25.5" customHeight="1" x14ac:dyDescent="0.2">
      <c r="A56" s="166"/>
      <c r="B56" s="172" t="s">
        <v>1</v>
      </c>
      <c r="C56" s="172"/>
      <c r="D56" s="173"/>
      <c r="E56" s="173"/>
      <c r="F56" s="191"/>
      <c r="G56" s="192"/>
      <c r="H56" s="192"/>
      <c r="I56" s="193">
        <f>SUM(I49:I55)</f>
        <v>0</v>
      </c>
      <c r="J56" s="193"/>
    </row>
    <row r="57" spans="1:10" x14ac:dyDescent="0.2">
      <c r="F57" s="194"/>
      <c r="G57" s="130"/>
      <c r="H57" s="194"/>
      <c r="I57" s="130"/>
      <c r="J57" s="130"/>
    </row>
    <row r="58" spans="1:10" x14ac:dyDescent="0.2">
      <c r="F58" s="194"/>
      <c r="G58" s="130"/>
      <c r="H58" s="194"/>
      <c r="I58" s="130"/>
      <c r="J58" s="130"/>
    </row>
    <row r="59" spans="1:10" x14ac:dyDescent="0.2">
      <c r="F59" s="194"/>
      <c r="G59" s="130"/>
      <c r="H59" s="194"/>
      <c r="I59" s="130"/>
      <c r="J59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I56:J56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C39:E39"/>
    <mergeCell ref="B40:E40"/>
    <mergeCell ref="B43:J43"/>
    <mergeCell ref="I48:J48"/>
    <mergeCell ref="I49:J49"/>
    <mergeCell ref="C49:E49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32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7" t="s">
        <v>6</v>
      </c>
      <c r="B1" s="197"/>
      <c r="C1" s="197"/>
      <c r="D1" s="197"/>
      <c r="E1" s="197"/>
      <c r="F1" s="197"/>
      <c r="G1" s="197"/>
      <c r="AE1" t="s">
        <v>75</v>
      </c>
    </row>
    <row r="2" spans="1:60" ht="24.95" customHeight="1" x14ac:dyDescent="0.2">
      <c r="A2" s="204" t="s">
        <v>74</v>
      </c>
      <c r="B2" s="198"/>
      <c r="C2" s="199" t="s">
        <v>46</v>
      </c>
      <c r="D2" s="200"/>
      <c r="E2" s="200"/>
      <c r="F2" s="200"/>
      <c r="G2" s="206"/>
      <c r="AE2" t="s">
        <v>76</v>
      </c>
    </row>
    <row r="3" spans="1:60" ht="24.95" customHeight="1" x14ac:dyDescent="0.2">
      <c r="A3" s="205" t="s">
        <v>7</v>
      </c>
      <c r="B3" s="203"/>
      <c r="C3" s="201" t="s">
        <v>43</v>
      </c>
      <c r="D3" s="202"/>
      <c r="E3" s="202"/>
      <c r="F3" s="202"/>
      <c r="G3" s="207"/>
      <c r="AE3" t="s">
        <v>77</v>
      </c>
    </row>
    <row r="4" spans="1:60" ht="24.95" hidden="1" customHeight="1" x14ac:dyDescent="0.2">
      <c r="A4" s="205" t="s">
        <v>8</v>
      </c>
      <c r="B4" s="203"/>
      <c r="C4" s="201"/>
      <c r="D4" s="202"/>
      <c r="E4" s="202"/>
      <c r="F4" s="202"/>
      <c r="G4" s="207"/>
      <c r="AE4" t="s">
        <v>78</v>
      </c>
    </row>
    <row r="5" spans="1:60" hidden="1" x14ac:dyDescent="0.2">
      <c r="A5" s="208" t="s">
        <v>79</v>
      </c>
      <c r="B5" s="209"/>
      <c r="C5" s="210"/>
      <c r="D5" s="211"/>
      <c r="E5" s="211"/>
      <c r="F5" s="211"/>
      <c r="G5" s="212"/>
      <c r="AE5" t="s">
        <v>80</v>
      </c>
    </row>
    <row r="7" spans="1:60" ht="38.25" x14ac:dyDescent="0.2">
      <c r="A7" s="217" t="s">
        <v>81</v>
      </c>
      <c r="B7" s="218" t="s">
        <v>82</v>
      </c>
      <c r="C7" s="218" t="s">
        <v>83</v>
      </c>
      <c r="D7" s="217" t="s">
        <v>84</v>
      </c>
      <c r="E7" s="217" t="s">
        <v>85</v>
      </c>
      <c r="F7" s="213" t="s">
        <v>86</v>
      </c>
      <c r="G7" s="236" t="s">
        <v>28</v>
      </c>
      <c r="H7" s="237" t="s">
        <v>29</v>
      </c>
      <c r="I7" s="237" t="s">
        <v>87</v>
      </c>
      <c r="J7" s="237" t="s">
        <v>30</v>
      </c>
      <c r="K7" s="237" t="s">
        <v>88</v>
      </c>
      <c r="L7" s="237" t="s">
        <v>89</v>
      </c>
      <c r="M7" s="237" t="s">
        <v>90</v>
      </c>
      <c r="N7" s="237" t="s">
        <v>91</v>
      </c>
      <c r="O7" s="237" t="s">
        <v>92</v>
      </c>
      <c r="P7" s="237" t="s">
        <v>93</v>
      </c>
      <c r="Q7" s="237" t="s">
        <v>94</v>
      </c>
      <c r="R7" s="237" t="s">
        <v>95</v>
      </c>
      <c r="S7" s="237" t="s">
        <v>96</v>
      </c>
      <c r="T7" s="237" t="s">
        <v>97</v>
      </c>
      <c r="U7" s="220" t="s">
        <v>98</v>
      </c>
    </row>
    <row r="8" spans="1:60" x14ac:dyDescent="0.2">
      <c r="A8" s="238" t="s">
        <v>99</v>
      </c>
      <c r="B8" s="239" t="s">
        <v>60</v>
      </c>
      <c r="C8" s="240" t="s">
        <v>61</v>
      </c>
      <c r="D8" s="241"/>
      <c r="E8" s="242"/>
      <c r="F8" s="243"/>
      <c r="G8" s="243">
        <f>SUMIF(AE9:AE55,"&lt;&gt;NOR",G9:G55)</f>
        <v>0</v>
      </c>
      <c r="H8" s="243"/>
      <c r="I8" s="243">
        <f>SUM(I9:I55)</f>
        <v>0</v>
      </c>
      <c r="J8" s="243"/>
      <c r="K8" s="243">
        <f>SUM(K9:K55)</f>
        <v>0</v>
      </c>
      <c r="L8" s="243"/>
      <c r="M8" s="243">
        <f>SUM(M9:M55)</f>
        <v>0</v>
      </c>
      <c r="N8" s="219"/>
      <c r="O8" s="219">
        <f>SUM(O9:O55)</f>
        <v>7.4999999999999997E-3</v>
      </c>
      <c r="P8" s="219"/>
      <c r="Q8" s="219">
        <f>SUM(Q9:Q55)</f>
        <v>0</v>
      </c>
      <c r="R8" s="219"/>
      <c r="S8" s="219"/>
      <c r="T8" s="238"/>
      <c r="U8" s="219">
        <f>SUM(U9:U55)</f>
        <v>201.89</v>
      </c>
      <c r="AE8" t="s">
        <v>100</v>
      </c>
    </row>
    <row r="9" spans="1:60" outlineLevel="1" x14ac:dyDescent="0.2">
      <c r="A9" s="215">
        <v>1</v>
      </c>
      <c r="B9" s="221" t="s">
        <v>101</v>
      </c>
      <c r="C9" s="266" t="s">
        <v>102</v>
      </c>
      <c r="D9" s="223" t="s">
        <v>103</v>
      </c>
      <c r="E9" s="230">
        <v>76.992440000000002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24">
        <v>0</v>
      </c>
      <c r="O9" s="224">
        <f>ROUND(E9*N9,5)</f>
        <v>0</v>
      </c>
      <c r="P9" s="224">
        <v>0</v>
      </c>
      <c r="Q9" s="224">
        <f>ROUND(E9*P9,5)</f>
        <v>0</v>
      </c>
      <c r="R9" s="224"/>
      <c r="S9" s="224"/>
      <c r="T9" s="225">
        <v>9.7000000000000003E-2</v>
      </c>
      <c r="U9" s="224">
        <f>ROUND(E9*T9,2)</f>
        <v>7.47</v>
      </c>
      <c r="V9" s="214"/>
      <c r="W9" s="214"/>
      <c r="X9" s="214"/>
      <c r="Y9" s="214"/>
      <c r="Z9" s="214"/>
      <c r="AA9" s="214"/>
      <c r="AB9" s="214"/>
      <c r="AC9" s="214"/>
      <c r="AD9" s="214"/>
      <c r="AE9" s="214" t="s">
        <v>104</v>
      </c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15"/>
      <c r="B10" s="221"/>
      <c r="C10" s="267" t="s">
        <v>105</v>
      </c>
      <c r="D10" s="226"/>
      <c r="E10" s="231">
        <v>76.992440000000002</v>
      </c>
      <c r="F10" s="234"/>
      <c r="G10" s="234"/>
      <c r="H10" s="234"/>
      <c r="I10" s="234"/>
      <c r="J10" s="234"/>
      <c r="K10" s="234"/>
      <c r="L10" s="234"/>
      <c r="M10" s="234"/>
      <c r="N10" s="224"/>
      <c r="O10" s="224"/>
      <c r="P10" s="224"/>
      <c r="Q10" s="224"/>
      <c r="R10" s="224"/>
      <c r="S10" s="224"/>
      <c r="T10" s="225"/>
      <c r="U10" s="224"/>
      <c r="V10" s="214"/>
      <c r="W10" s="214"/>
      <c r="X10" s="214"/>
      <c r="Y10" s="214"/>
      <c r="Z10" s="214"/>
      <c r="AA10" s="214"/>
      <c r="AB10" s="214"/>
      <c r="AC10" s="214"/>
      <c r="AD10" s="214"/>
      <c r="AE10" s="214" t="s">
        <v>106</v>
      </c>
      <c r="AF10" s="214">
        <v>0</v>
      </c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15">
        <v>2</v>
      </c>
      <c r="B11" s="221" t="s">
        <v>107</v>
      </c>
      <c r="C11" s="266" t="s">
        <v>108</v>
      </c>
      <c r="D11" s="223" t="s">
        <v>103</v>
      </c>
      <c r="E11" s="230">
        <v>346.24776000000003</v>
      </c>
      <c r="F11" s="233"/>
      <c r="G11" s="234">
        <f>ROUND(E11*F11,2)</f>
        <v>0</v>
      </c>
      <c r="H11" s="233"/>
      <c r="I11" s="234">
        <f>ROUND(E11*H11,2)</f>
        <v>0</v>
      </c>
      <c r="J11" s="233"/>
      <c r="K11" s="234">
        <f>ROUND(E11*J11,2)</f>
        <v>0</v>
      </c>
      <c r="L11" s="234">
        <v>21</v>
      </c>
      <c r="M11" s="234">
        <f>G11*(1+L11/100)</f>
        <v>0</v>
      </c>
      <c r="N11" s="224">
        <v>0</v>
      </c>
      <c r="O11" s="224">
        <f>ROUND(E11*N11,5)</f>
        <v>0</v>
      </c>
      <c r="P11" s="224">
        <v>0</v>
      </c>
      <c r="Q11" s="224">
        <f>ROUND(E11*P11,5)</f>
        <v>0</v>
      </c>
      <c r="R11" s="224"/>
      <c r="S11" s="224"/>
      <c r="T11" s="225">
        <v>0.223</v>
      </c>
      <c r="U11" s="224">
        <f>ROUND(E11*T11,2)</f>
        <v>77.209999999999994</v>
      </c>
      <c r="V11" s="214"/>
      <c r="W11" s="214"/>
      <c r="X11" s="214"/>
      <c r="Y11" s="214"/>
      <c r="Z11" s="214"/>
      <c r="AA11" s="214"/>
      <c r="AB11" s="214"/>
      <c r="AC11" s="214"/>
      <c r="AD11" s="214"/>
      <c r="AE11" s="214" t="s">
        <v>104</v>
      </c>
      <c r="AF11" s="214"/>
      <c r="AG11" s="214"/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15"/>
      <c r="B12" s="221"/>
      <c r="C12" s="267" t="s">
        <v>109</v>
      </c>
      <c r="D12" s="226"/>
      <c r="E12" s="231">
        <v>118.65494</v>
      </c>
      <c r="F12" s="234"/>
      <c r="G12" s="234"/>
      <c r="H12" s="234"/>
      <c r="I12" s="234"/>
      <c r="J12" s="234"/>
      <c r="K12" s="234"/>
      <c r="L12" s="234"/>
      <c r="M12" s="234"/>
      <c r="N12" s="224"/>
      <c r="O12" s="224"/>
      <c r="P12" s="224"/>
      <c r="Q12" s="224"/>
      <c r="R12" s="224"/>
      <c r="S12" s="224"/>
      <c r="T12" s="225"/>
      <c r="U12" s="224"/>
      <c r="V12" s="214"/>
      <c r="W12" s="214"/>
      <c r="X12" s="214"/>
      <c r="Y12" s="214"/>
      <c r="Z12" s="214"/>
      <c r="AA12" s="214"/>
      <c r="AB12" s="214"/>
      <c r="AC12" s="214"/>
      <c r="AD12" s="214"/>
      <c r="AE12" s="214" t="s">
        <v>106</v>
      </c>
      <c r="AF12" s="214">
        <v>0</v>
      </c>
      <c r="AG12" s="214"/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15"/>
      <c r="B13" s="221"/>
      <c r="C13" s="267" t="s">
        <v>110</v>
      </c>
      <c r="D13" s="226"/>
      <c r="E13" s="231">
        <v>227.59281999999999</v>
      </c>
      <c r="F13" s="234"/>
      <c r="G13" s="234"/>
      <c r="H13" s="234"/>
      <c r="I13" s="234"/>
      <c r="J13" s="234"/>
      <c r="K13" s="234"/>
      <c r="L13" s="234"/>
      <c r="M13" s="234"/>
      <c r="N13" s="224"/>
      <c r="O13" s="224"/>
      <c r="P13" s="224"/>
      <c r="Q13" s="224"/>
      <c r="R13" s="224"/>
      <c r="S13" s="224"/>
      <c r="T13" s="225"/>
      <c r="U13" s="224"/>
      <c r="V13" s="214"/>
      <c r="W13" s="214"/>
      <c r="X13" s="214"/>
      <c r="Y13" s="214"/>
      <c r="Z13" s="214"/>
      <c r="AA13" s="214"/>
      <c r="AB13" s="214"/>
      <c r="AC13" s="214"/>
      <c r="AD13" s="214"/>
      <c r="AE13" s="214" t="s">
        <v>106</v>
      </c>
      <c r="AF13" s="214">
        <v>0</v>
      </c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15">
        <v>3</v>
      </c>
      <c r="B14" s="221" t="s">
        <v>111</v>
      </c>
      <c r="C14" s="266" t="s">
        <v>112</v>
      </c>
      <c r="D14" s="223" t="s">
        <v>103</v>
      </c>
      <c r="E14" s="230">
        <v>346.24776000000003</v>
      </c>
      <c r="F14" s="233"/>
      <c r="G14" s="234">
        <f>ROUND(E14*F14,2)</f>
        <v>0</v>
      </c>
      <c r="H14" s="233"/>
      <c r="I14" s="234">
        <f>ROUND(E14*H14,2)</f>
        <v>0</v>
      </c>
      <c r="J14" s="233"/>
      <c r="K14" s="234">
        <f>ROUND(E14*J14,2)</f>
        <v>0</v>
      </c>
      <c r="L14" s="234">
        <v>21</v>
      </c>
      <c r="M14" s="234">
        <f>G14*(1+L14/100)</f>
        <v>0</v>
      </c>
      <c r="N14" s="224">
        <v>0</v>
      </c>
      <c r="O14" s="224">
        <f>ROUND(E14*N14,5)</f>
        <v>0</v>
      </c>
      <c r="P14" s="224">
        <v>0</v>
      </c>
      <c r="Q14" s="224">
        <f>ROUND(E14*P14,5)</f>
        <v>0</v>
      </c>
      <c r="R14" s="224"/>
      <c r="S14" s="224"/>
      <c r="T14" s="225">
        <v>8.7999999999999995E-2</v>
      </c>
      <c r="U14" s="224">
        <f>ROUND(E14*T14,2)</f>
        <v>30.47</v>
      </c>
      <c r="V14" s="214"/>
      <c r="W14" s="214"/>
      <c r="X14" s="214"/>
      <c r="Y14" s="214"/>
      <c r="Z14" s="214"/>
      <c r="AA14" s="214"/>
      <c r="AB14" s="214"/>
      <c r="AC14" s="214"/>
      <c r="AD14" s="214"/>
      <c r="AE14" s="214" t="s">
        <v>104</v>
      </c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15"/>
      <c r="B15" s="221"/>
      <c r="C15" s="267" t="s">
        <v>109</v>
      </c>
      <c r="D15" s="226"/>
      <c r="E15" s="231">
        <v>118.65494</v>
      </c>
      <c r="F15" s="234"/>
      <c r="G15" s="234"/>
      <c r="H15" s="234"/>
      <c r="I15" s="234"/>
      <c r="J15" s="234"/>
      <c r="K15" s="234"/>
      <c r="L15" s="234"/>
      <c r="M15" s="234"/>
      <c r="N15" s="224"/>
      <c r="O15" s="224"/>
      <c r="P15" s="224"/>
      <c r="Q15" s="224"/>
      <c r="R15" s="224"/>
      <c r="S15" s="224"/>
      <c r="T15" s="225"/>
      <c r="U15" s="224"/>
      <c r="V15" s="214"/>
      <c r="W15" s="214"/>
      <c r="X15" s="214"/>
      <c r="Y15" s="214"/>
      <c r="Z15" s="214"/>
      <c r="AA15" s="214"/>
      <c r="AB15" s="214"/>
      <c r="AC15" s="214"/>
      <c r="AD15" s="214"/>
      <c r="AE15" s="214" t="s">
        <v>106</v>
      </c>
      <c r="AF15" s="214">
        <v>0</v>
      </c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15"/>
      <c r="B16" s="221"/>
      <c r="C16" s="267" t="s">
        <v>110</v>
      </c>
      <c r="D16" s="226"/>
      <c r="E16" s="231">
        <v>227.59281999999999</v>
      </c>
      <c r="F16" s="234"/>
      <c r="G16" s="234"/>
      <c r="H16" s="234"/>
      <c r="I16" s="234"/>
      <c r="J16" s="234"/>
      <c r="K16" s="234"/>
      <c r="L16" s="234"/>
      <c r="M16" s="234"/>
      <c r="N16" s="224"/>
      <c r="O16" s="224"/>
      <c r="P16" s="224"/>
      <c r="Q16" s="224"/>
      <c r="R16" s="224"/>
      <c r="S16" s="224"/>
      <c r="T16" s="225"/>
      <c r="U16" s="224"/>
      <c r="V16" s="214"/>
      <c r="W16" s="214"/>
      <c r="X16" s="214"/>
      <c r="Y16" s="214"/>
      <c r="Z16" s="214"/>
      <c r="AA16" s="214"/>
      <c r="AB16" s="214"/>
      <c r="AC16" s="214"/>
      <c r="AD16" s="214"/>
      <c r="AE16" s="214" t="s">
        <v>106</v>
      </c>
      <c r="AF16" s="214">
        <v>0</v>
      </c>
      <c r="AG16" s="214"/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15">
        <v>4</v>
      </c>
      <c r="B17" s="221" t="s">
        <v>113</v>
      </c>
      <c r="C17" s="266" t="s">
        <v>114</v>
      </c>
      <c r="D17" s="223" t="s">
        <v>103</v>
      </c>
      <c r="E17" s="230">
        <v>8.65</v>
      </c>
      <c r="F17" s="233"/>
      <c r="G17" s="234">
        <f>ROUND(E17*F17,2)</f>
        <v>0</v>
      </c>
      <c r="H17" s="233"/>
      <c r="I17" s="234">
        <f>ROUND(E17*H17,2)</f>
        <v>0</v>
      </c>
      <c r="J17" s="233"/>
      <c r="K17" s="234">
        <f>ROUND(E17*J17,2)</f>
        <v>0</v>
      </c>
      <c r="L17" s="234">
        <v>21</v>
      </c>
      <c r="M17" s="234">
        <f>G17*(1+L17/100)</f>
        <v>0</v>
      </c>
      <c r="N17" s="224">
        <v>0</v>
      </c>
      <c r="O17" s="224">
        <f>ROUND(E17*N17,5)</f>
        <v>0</v>
      </c>
      <c r="P17" s="224">
        <v>0</v>
      </c>
      <c r="Q17" s="224">
        <f>ROUND(E17*P17,5)</f>
        <v>0</v>
      </c>
      <c r="R17" s="224"/>
      <c r="S17" s="224"/>
      <c r="T17" s="225">
        <v>0.36499999999999999</v>
      </c>
      <c r="U17" s="224">
        <f>ROUND(E17*T17,2)</f>
        <v>3.16</v>
      </c>
      <c r="V17" s="214"/>
      <c r="W17" s="214"/>
      <c r="X17" s="214"/>
      <c r="Y17" s="214"/>
      <c r="Z17" s="214"/>
      <c r="AA17" s="214"/>
      <c r="AB17" s="214"/>
      <c r="AC17" s="214"/>
      <c r="AD17" s="214"/>
      <c r="AE17" s="214" t="s">
        <v>104</v>
      </c>
      <c r="AF17" s="214"/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15"/>
      <c r="B18" s="221"/>
      <c r="C18" s="267" t="s">
        <v>115</v>
      </c>
      <c r="D18" s="226"/>
      <c r="E18" s="231">
        <v>4.8</v>
      </c>
      <c r="F18" s="234"/>
      <c r="G18" s="234"/>
      <c r="H18" s="234"/>
      <c r="I18" s="234"/>
      <c r="J18" s="234"/>
      <c r="K18" s="234"/>
      <c r="L18" s="234"/>
      <c r="M18" s="234"/>
      <c r="N18" s="224"/>
      <c r="O18" s="224"/>
      <c r="P18" s="224"/>
      <c r="Q18" s="224"/>
      <c r="R18" s="224"/>
      <c r="S18" s="224"/>
      <c r="T18" s="225"/>
      <c r="U18" s="224"/>
      <c r="V18" s="214"/>
      <c r="W18" s="214"/>
      <c r="X18" s="214"/>
      <c r="Y18" s="214"/>
      <c r="Z18" s="214"/>
      <c r="AA18" s="214"/>
      <c r="AB18" s="214"/>
      <c r="AC18" s="214"/>
      <c r="AD18" s="214"/>
      <c r="AE18" s="214" t="s">
        <v>106</v>
      </c>
      <c r="AF18" s="214">
        <v>0</v>
      </c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15"/>
      <c r="B19" s="221"/>
      <c r="C19" s="267" t="s">
        <v>116</v>
      </c>
      <c r="D19" s="226"/>
      <c r="E19" s="231">
        <v>3.85</v>
      </c>
      <c r="F19" s="234"/>
      <c r="G19" s="234"/>
      <c r="H19" s="234"/>
      <c r="I19" s="234"/>
      <c r="J19" s="234"/>
      <c r="K19" s="234"/>
      <c r="L19" s="234"/>
      <c r="M19" s="234"/>
      <c r="N19" s="224"/>
      <c r="O19" s="224"/>
      <c r="P19" s="224"/>
      <c r="Q19" s="224"/>
      <c r="R19" s="224"/>
      <c r="S19" s="224"/>
      <c r="T19" s="225"/>
      <c r="U19" s="224"/>
      <c r="V19" s="214"/>
      <c r="W19" s="214"/>
      <c r="X19" s="214"/>
      <c r="Y19" s="214"/>
      <c r="Z19" s="214"/>
      <c r="AA19" s="214"/>
      <c r="AB19" s="214"/>
      <c r="AC19" s="214"/>
      <c r="AD19" s="214"/>
      <c r="AE19" s="214" t="s">
        <v>106</v>
      </c>
      <c r="AF19" s="214">
        <v>0</v>
      </c>
      <c r="AG19" s="214"/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15">
        <v>5</v>
      </c>
      <c r="B20" s="221" t="s">
        <v>117</v>
      </c>
      <c r="C20" s="266" t="s">
        <v>118</v>
      </c>
      <c r="D20" s="223" t="s">
        <v>103</v>
      </c>
      <c r="E20" s="230">
        <v>8.65</v>
      </c>
      <c r="F20" s="233"/>
      <c r="G20" s="234">
        <f>ROUND(E20*F20,2)</f>
        <v>0</v>
      </c>
      <c r="H20" s="233"/>
      <c r="I20" s="234">
        <f>ROUND(E20*H20,2)</f>
        <v>0</v>
      </c>
      <c r="J20" s="233"/>
      <c r="K20" s="234">
        <f>ROUND(E20*J20,2)</f>
        <v>0</v>
      </c>
      <c r="L20" s="234">
        <v>21</v>
      </c>
      <c r="M20" s="234">
        <f>G20*(1+L20/100)</f>
        <v>0</v>
      </c>
      <c r="N20" s="224">
        <v>0</v>
      </c>
      <c r="O20" s="224">
        <f>ROUND(E20*N20,5)</f>
        <v>0</v>
      </c>
      <c r="P20" s="224">
        <v>0</v>
      </c>
      <c r="Q20" s="224">
        <f>ROUND(E20*P20,5)</f>
        <v>0</v>
      </c>
      <c r="R20" s="224"/>
      <c r="S20" s="224"/>
      <c r="T20" s="225">
        <v>8.4000000000000005E-2</v>
      </c>
      <c r="U20" s="224">
        <f>ROUND(E20*T20,2)</f>
        <v>0.73</v>
      </c>
      <c r="V20" s="214"/>
      <c r="W20" s="214"/>
      <c r="X20" s="214"/>
      <c r="Y20" s="214"/>
      <c r="Z20" s="214"/>
      <c r="AA20" s="214"/>
      <c r="AB20" s="214"/>
      <c r="AC20" s="214"/>
      <c r="AD20" s="214"/>
      <c r="AE20" s="214" t="s">
        <v>104</v>
      </c>
      <c r="AF20" s="214"/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15"/>
      <c r="B21" s="221"/>
      <c r="C21" s="267" t="s">
        <v>115</v>
      </c>
      <c r="D21" s="226"/>
      <c r="E21" s="231">
        <v>4.8</v>
      </c>
      <c r="F21" s="234"/>
      <c r="G21" s="234"/>
      <c r="H21" s="234"/>
      <c r="I21" s="234"/>
      <c r="J21" s="234"/>
      <c r="K21" s="234"/>
      <c r="L21" s="234"/>
      <c r="M21" s="234"/>
      <c r="N21" s="224"/>
      <c r="O21" s="224"/>
      <c r="P21" s="224"/>
      <c r="Q21" s="224"/>
      <c r="R21" s="224"/>
      <c r="S21" s="224"/>
      <c r="T21" s="225"/>
      <c r="U21" s="224"/>
      <c r="V21" s="214"/>
      <c r="W21" s="214"/>
      <c r="X21" s="214"/>
      <c r="Y21" s="214"/>
      <c r="Z21" s="214"/>
      <c r="AA21" s="214"/>
      <c r="AB21" s="214"/>
      <c r="AC21" s="214"/>
      <c r="AD21" s="214"/>
      <c r="AE21" s="214" t="s">
        <v>106</v>
      </c>
      <c r="AF21" s="214">
        <v>0</v>
      </c>
      <c r="AG21" s="214"/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15"/>
      <c r="B22" s="221"/>
      <c r="C22" s="267" t="s">
        <v>116</v>
      </c>
      <c r="D22" s="226"/>
      <c r="E22" s="231">
        <v>3.85</v>
      </c>
      <c r="F22" s="234"/>
      <c r="G22" s="234"/>
      <c r="H22" s="234"/>
      <c r="I22" s="234"/>
      <c r="J22" s="234"/>
      <c r="K22" s="234"/>
      <c r="L22" s="234"/>
      <c r="M22" s="234"/>
      <c r="N22" s="224"/>
      <c r="O22" s="224"/>
      <c r="P22" s="224"/>
      <c r="Q22" s="224"/>
      <c r="R22" s="224"/>
      <c r="S22" s="224"/>
      <c r="T22" s="225"/>
      <c r="U22" s="224"/>
      <c r="V22" s="214"/>
      <c r="W22" s="214"/>
      <c r="X22" s="214"/>
      <c r="Y22" s="214"/>
      <c r="Z22" s="214"/>
      <c r="AA22" s="214"/>
      <c r="AB22" s="214"/>
      <c r="AC22" s="214"/>
      <c r="AD22" s="214"/>
      <c r="AE22" s="214" t="s">
        <v>106</v>
      </c>
      <c r="AF22" s="214">
        <v>0</v>
      </c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ht="22.5" outlineLevel="1" x14ac:dyDescent="0.2">
      <c r="A23" s="215">
        <v>6</v>
      </c>
      <c r="B23" s="221" t="s">
        <v>119</v>
      </c>
      <c r="C23" s="266" t="s">
        <v>120</v>
      </c>
      <c r="D23" s="223" t="s">
        <v>103</v>
      </c>
      <c r="E23" s="230">
        <v>354.89776000000001</v>
      </c>
      <c r="F23" s="233"/>
      <c r="G23" s="234">
        <f>ROUND(E23*F23,2)</f>
        <v>0</v>
      </c>
      <c r="H23" s="233"/>
      <c r="I23" s="234">
        <f>ROUND(E23*H23,2)</f>
        <v>0</v>
      </c>
      <c r="J23" s="233"/>
      <c r="K23" s="234">
        <f>ROUND(E23*J23,2)</f>
        <v>0</v>
      </c>
      <c r="L23" s="234">
        <v>21</v>
      </c>
      <c r="M23" s="234">
        <f>G23*(1+L23/100)</f>
        <v>0</v>
      </c>
      <c r="N23" s="224">
        <v>0</v>
      </c>
      <c r="O23" s="224">
        <f>ROUND(E23*N23,5)</f>
        <v>0</v>
      </c>
      <c r="P23" s="224">
        <v>0</v>
      </c>
      <c r="Q23" s="224">
        <f>ROUND(E23*P23,5)</f>
        <v>0</v>
      </c>
      <c r="R23" s="224"/>
      <c r="S23" s="224"/>
      <c r="T23" s="225">
        <v>1.0999999999999999E-2</v>
      </c>
      <c r="U23" s="224">
        <f>ROUND(E23*T23,2)</f>
        <v>3.9</v>
      </c>
      <c r="V23" s="214"/>
      <c r="W23" s="214"/>
      <c r="X23" s="214"/>
      <c r="Y23" s="214"/>
      <c r="Z23" s="214"/>
      <c r="AA23" s="214"/>
      <c r="AB23" s="214"/>
      <c r="AC23" s="214"/>
      <c r="AD23" s="214"/>
      <c r="AE23" s="214" t="s">
        <v>104</v>
      </c>
      <c r="AF23" s="214"/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15"/>
      <c r="B24" s="221"/>
      <c r="C24" s="267" t="s">
        <v>109</v>
      </c>
      <c r="D24" s="226"/>
      <c r="E24" s="231">
        <v>118.65494</v>
      </c>
      <c r="F24" s="234"/>
      <c r="G24" s="234"/>
      <c r="H24" s="234"/>
      <c r="I24" s="234"/>
      <c r="J24" s="234"/>
      <c r="K24" s="234"/>
      <c r="L24" s="234"/>
      <c r="M24" s="234"/>
      <c r="N24" s="224"/>
      <c r="O24" s="224"/>
      <c r="P24" s="224"/>
      <c r="Q24" s="224"/>
      <c r="R24" s="224"/>
      <c r="S24" s="224"/>
      <c r="T24" s="225"/>
      <c r="U24" s="224"/>
      <c r="V24" s="214"/>
      <c r="W24" s="214"/>
      <c r="X24" s="214"/>
      <c r="Y24" s="214"/>
      <c r="Z24" s="214"/>
      <c r="AA24" s="214"/>
      <c r="AB24" s="214"/>
      <c r="AC24" s="214"/>
      <c r="AD24" s="214"/>
      <c r="AE24" s="214" t="s">
        <v>106</v>
      </c>
      <c r="AF24" s="214">
        <v>0</v>
      </c>
      <c r="AG24" s="214"/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15"/>
      <c r="B25" s="221"/>
      <c r="C25" s="267" t="s">
        <v>115</v>
      </c>
      <c r="D25" s="226"/>
      <c r="E25" s="231">
        <v>4.8</v>
      </c>
      <c r="F25" s="234"/>
      <c r="G25" s="234"/>
      <c r="H25" s="234"/>
      <c r="I25" s="234"/>
      <c r="J25" s="234"/>
      <c r="K25" s="234"/>
      <c r="L25" s="234"/>
      <c r="M25" s="234"/>
      <c r="N25" s="224"/>
      <c r="O25" s="224"/>
      <c r="P25" s="224"/>
      <c r="Q25" s="224"/>
      <c r="R25" s="224"/>
      <c r="S25" s="224"/>
      <c r="T25" s="225"/>
      <c r="U25" s="224"/>
      <c r="V25" s="214"/>
      <c r="W25" s="214"/>
      <c r="X25" s="214"/>
      <c r="Y25" s="214"/>
      <c r="Z25" s="214"/>
      <c r="AA25" s="214"/>
      <c r="AB25" s="214"/>
      <c r="AC25" s="214"/>
      <c r="AD25" s="214"/>
      <c r="AE25" s="214" t="s">
        <v>106</v>
      </c>
      <c r="AF25" s="214">
        <v>0</v>
      </c>
      <c r="AG25" s="214"/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15"/>
      <c r="B26" s="221"/>
      <c r="C26" s="267" t="s">
        <v>116</v>
      </c>
      <c r="D26" s="226"/>
      <c r="E26" s="231">
        <v>3.85</v>
      </c>
      <c r="F26" s="234"/>
      <c r="G26" s="234"/>
      <c r="H26" s="234"/>
      <c r="I26" s="234"/>
      <c r="J26" s="234"/>
      <c r="K26" s="234"/>
      <c r="L26" s="234"/>
      <c r="M26" s="234"/>
      <c r="N26" s="224"/>
      <c r="O26" s="224"/>
      <c r="P26" s="224"/>
      <c r="Q26" s="224"/>
      <c r="R26" s="224"/>
      <c r="S26" s="224"/>
      <c r="T26" s="225"/>
      <c r="U26" s="224"/>
      <c r="V26" s="214"/>
      <c r="W26" s="214"/>
      <c r="X26" s="214"/>
      <c r="Y26" s="214"/>
      <c r="Z26" s="214"/>
      <c r="AA26" s="214"/>
      <c r="AB26" s="214"/>
      <c r="AC26" s="214"/>
      <c r="AD26" s="214"/>
      <c r="AE26" s="214" t="s">
        <v>106</v>
      </c>
      <c r="AF26" s="214">
        <v>0</v>
      </c>
      <c r="AG26" s="214"/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15"/>
      <c r="B27" s="221"/>
      <c r="C27" s="267" t="s">
        <v>110</v>
      </c>
      <c r="D27" s="226"/>
      <c r="E27" s="231">
        <v>227.59281999999999</v>
      </c>
      <c r="F27" s="234"/>
      <c r="G27" s="234"/>
      <c r="H27" s="234"/>
      <c r="I27" s="234"/>
      <c r="J27" s="234"/>
      <c r="K27" s="234"/>
      <c r="L27" s="234"/>
      <c r="M27" s="234"/>
      <c r="N27" s="224"/>
      <c r="O27" s="224"/>
      <c r="P27" s="224"/>
      <c r="Q27" s="224"/>
      <c r="R27" s="224"/>
      <c r="S27" s="224"/>
      <c r="T27" s="225"/>
      <c r="U27" s="224"/>
      <c r="V27" s="214"/>
      <c r="W27" s="214"/>
      <c r="X27" s="214"/>
      <c r="Y27" s="214"/>
      <c r="Z27" s="214"/>
      <c r="AA27" s="214"/>
      <c r="AB27" s="214"/>
      <c r="AC27" s="214"/>
      <c r="AD27" s="214"/>
      <c r="AE27" s="214" t="s">
        <v>106</v>
      </c>
      <c r="AF27" s="214">
        <v>0</v>
      </c>
      <c r="AG27" s="214"/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15">
        <v>7</v>
      </c>
      <c r="B28" s="221" t="s">
        <v>121</v>
      </c>
      <c r="C28" s="266" t="s">
        <v>122</v>
      </c>
      <c r="D28" s="223" t="s">
        <v>103</v>
      </c>
      <c r="E28" s="230">
        <v>2839.18208</v>
      </c>
      <c r="F28" s="233"/>
      <c r="G28" s="234">
        <f>ROUND(E28*F28,2)</f>
        <v>0</v>
      </c>
      <c r="H28" s="233"/>
      <c r="I28" s="234">
        <f>ROUND(E28*H28,2)</f>
        <v>0</v>
      </c>
      <c r="J28" s="233"/>
      <c r="K28" s="234">
        <f>ROUND(E28*J28,2)</f>
        <v>0</v>
      </c>
      <c r="L28" s="234">
        <v>21</v>
      </c>
      <c r="M28" s="234">
        <f>G28*(1+L28/100)</f>
        <v>0</v>
      </c>
      <c r="N28" s="224">
        <v>0</v>
      </c>
      <c r="O28" s="224">
        <f>ROUND(E28*N28,5)</f>
        <v>0</v>
      </c>
      <c r="P28" s="224">
        <v>0</v>
      </c>
      <c r="Q28" s="224">
        <f>ROUND(E28*P28,5)</f>
        <v>0</v>
      </c>
      <c r="R28" s="224"/>
      <c r="S28" s="224"/>
      <c r="T28" s="225">
        <v>0</v>
      </c>
      <c r="U28" s="224">
        <f>ROUND(E28*T28,2)</f>
        <v>0</v>
      </c>
      <c r="V28" s="214"/>
      <c r="W28" s="214"/>
      <c r="X28" s="214"/>
      <c r="Y28" s="214"/>
      <c r="Z28" s="214"/>
      <c r="AA28" s="214"/>
      <c r="AB28" s="214"/>
      <c r="AC28" s="214"/>
      <c r="AD28" s="214"/>
      <c r="AE28" s="214" t="s">
        <v>104</v>
      </c>
      <c r="AF28" s="214"/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15"/>
      <c r="B29" s="221"/>
      <c r="C29" s="267" t="s">
        <v>123</v>
      </c>
      <c r="D29" s="226"/>
      <c r="E29" s="231">
        <v>949.23951999999997</v>
      </c>
      <c r="F29" s="234"/>
      <c r="G29" s="234"/>
      <c r="H29" s="234"/>
      <c r="I29" s="234"/>
      <c r="J29" s="234"/>
      <c r="K29" s="234"/>
      <c r="L29" s="234"/>
      <c r="M29" s="234"/>
      <c r="N29" s="224"/>
      <c r="O29" s="224"/>
      <c r="P29" s="224"/>
      <c r="Q29" s="224"/>
      <c r="R29" s="224"/>
      <c r="S29" s="224"/>
      <c r="T29" s="225"/>
      <c r="U29" s="224"/>
      <c r="V29" s="214"/>
      <c r="W29" s="214"/>
      <c r="X29" s="214"/>
      <c r="Y29" s="214"/>
      <c r="Z29" s="214"/>
      <c r="AA29" s="214"/>
      <c r="AB29" s="214"/>
      <c r="AC29" s="214"/>
      <c r="AD29" s="214"/>
      <c r="AE29" s="214" t="s">
        <v>106</v>
      </c>
      <c r="AF29" s="214">
        <v>0</v>
      </c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15"/>
      <c r="B30" s="221"/>
      <c r="C30" s="267" t="s">
        <v>124</v>
      </c>
      <c r="D30" s="226"/>
      <c r="E30" s="231">
        <v>38.4</v>
      </c>
      <c r="F30" s="234"/>
      <c r="G30" s="234"/>
      <c r="H30" s="234"/>
      <c r="I30" s="234"/>
      <c r="J30" s="234"/>
      <c r="K30" s="234"/>
      <c r="L30" s="234"/>
      <c r="M30" s="234"/>
      <c r="N30" s="224"/>
      <c r="O30" s="224"/>
      <c r="P30" s="224"/>
      <c r="Q30" s="224"/>
      <c r="R30" s="224"/>
      <c r="S30" s="224"/>
      <c r="T30" s="225"/>
      <c r="U30" s="224"/>
      <c r="V30" s="214"/>
      <c r="W30" s="214"/>
      <c r="X30" s="214"/>
      <c r="Y30" s="214"/>
      <c r="Z30" s="214"/>
      <c r="AA30" s="214"/>
      <c r="AB30" s="214"/>
      <c r="AC30" s="214"/>
      <c r="AD30" s="214"/>
      <c r="AE30" s="214" t="s">
        <v>106</v>
      </c>
      <c r="AF30" s="214">
        <v>0</v>
      </c>
      <c r="AG30" s="214"/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15"/>
      <c r="B31" s="221"/>
      <c r="C31" s="267" t="s">
        <v>125</v>
      </c>
      <c r="D31" s="226"/>
      <c r="E31" s="231">
        <v>30.8</v>
      </c>
      <c r="F31" s="234"/>
      <c r="G31" s="234"/>
      <c r="H31" s="234"/>
      <c r="I31" s="234"/>
      <c r="J31" s="234"/>
      <c r="K31" s="234"/>
      <c r="L31" s="234"/>
      <c r="M31" s="234"/>
      <c r="N31" s="224"/>
      <c r="O31" s="224"/>
      <c r="P31" s="224"/>
      <c r="Q31" s="224"/>
      <c r="R31" s="224"/>
      <c r="S31" s="224"/>
      <c r="T31" s="225"/>
      <c r="U31" s="224"/>
      <c r="V31" s="214"/>
      <c r="W31" s="214"/>
      <c r="X31" s="214"/>
      <c r="Y31" s="214"/>
      <c r="Z31" s="214"/>
      <c r="AA31" s="214"/>
      <c r="AB31" s="214"/>
      <c r="AC31" s="214"/>
      <c r="AD31" s="214"/>
      <c r="AE31" s="214" t="s">
        <v>106</v>
      </c>
      <c r="AF31" s="214">
        <v>0</v>
      </c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15"/>
      <c r="B32" s="221"/>
      <c r="C32" s="267" t="s">
        <v>126</v>
      </c>
      <c r="D32" s="226"/>
      <c r="E32" s="231">
        <v>1820.7425599999999</v>
      </c>
      <c r="F32" s="234"/>
      <c r="G32" s="234"/>
      <c r="H32" s="234"/>
      <c r="I32" s="234"/>
      <c r="J32" s="234"/>
      <c r="K32" s="234"/>
      <c r="L32" s="234"/>
      <c r="M32" s="234"/>
      <c r="N32" s="224"/>
      <c r="O32" s="224"/>
      <c r="P32" s="224"/>
      <c r="Q32" s="224"/>
      <c r="R32" s="224"/>
      <c r="S32" s="224"/>
      <c r="T32" s="225"/>
      <c r="U32" s="224"/>
      <c r="V32" s="214"/>
      <c r="W32" s="214"/>
      <c r="X32" s="214"/>
      <c r="Y32" s="214"/>
      <c r="Z32" s="214"/>
      <c r="AA32" s="214"/>
      <c r="AB32" s="214"/>
      <c r="AC32" s="214"/>
      <c r="AD32" s="214"/>
      <c r="AE32" s="214" t="s">
        <v>106</v>
      </c>
      <c r="AF32" s="214">
        <v>0</v>
      </c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15">
        <v>8</v>
      </c>
      <c r="B33" s="221" t="s">
        <v>127</v>
      </c>
      <c r="C33" s="266" t="s">
        <v>128</v>
      </c>
      <c r="D33" s="223" t="s">
        <v>103</v>
      </c>
      <c r="E33" s="230">
        <v>354.89776000000001</v>
      </c>
      <c r="F33" s="233"/>
      <c r="G33" s="234">
        <f>ROUND(E33*F33,2)</f>
        <v>0</v>
      </c>
      <c r="H33" s="233"/>
      <c r="I33" s="234">
        <f>ROUND(E33*H33,2)</f>
        <v>0</v>
      </c>
      <c r="J33" s="233"/>
      <c r="K33" s="234">
        <f>ROUND(E33*J33,2)</f>
        <v>0</v>
      </c>
      <c r="L33" s="234">
        <v>21</v>
      </c>
      <c r="M33" s="234">
        <f>G33*(1+L33/100)</f>
        <v>0</v>
      </c>
      <c r="N33" s="224">
        <v>0</v>
      </c>
      <c r="O33" s="224">
        <f>ROUND(E33*N33,5)</f>
        <v>0</v>
      </c>
      <c r="P33" s="224">
        <v>0</v>
      </c>
      <c r="Q33" s="224">
        <f>ROUND(E33*P33,5)</f>
        <v>0</v>
      </c>
      <c r="R33" s="224"/>
      <c r="S33" s="224"/>
      <c r="T33" s="225">
        <v>8.9999999999999993E-3</v>
      </c>
      <c r="U33" s="224">
        <f>ROUND(E33*T33,2)</f>
        <v>3.19</v>
      </c>
      <c r="V33" s="214"/>
      <c r="W33" s="214"/>
      <c r="X33" s="214"/>
      <c r="Y33" s="214"/>
      <c r="Z33" s="214"/>
      <c r="AA33" s="214"/>
      <c r="AB33" s="214"/>
      <c r="AC33" s="214"/>
      <c r="AD33" s="214"/>
      <c r="AE33" s="214" t="s">
        <v>104</v>
      </c>
      <c r="AF33" s="214"/>
      <c r="AG33" s="214"/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15"/>
      <c r="B34" s="221"/>
      <c r="C34" s="267" t="s">
        <v>109</v>
      </c>
      <c r="D34" s="226"/>
      <c r="E34" s="231">
        <v>118.65494</v>
      </c>
      <c r="F34" s="234"/>
      <c r="G34" s="234"/>
      <c r="H34" s="234"/>
      <c r="I34" s="234"/>
      <c r="J34" s="234"/>
      <c r="K34" s="234"/>
      <c r="L34" s="234"/>
      <c r="M34" s="234"/>
      <c r="N34" s="224"/>
      <c r="O34" s="224"/>
      <c r="P34" s="224"/>
      <c r="Q34" s="224"/>
      <c r="R34" s="224"/>
      <c r="S34" s="224"/>
      <c r="T34" s="225"/>
      <c r="U34" s="224"/>
      <c r="V34" s="214"/>
      <c r="W34" s="214"/>
      <c r="X34" s="214"/>
      <c r="Y34" s="214"/>
      <c r="Z34" s="214"/>
      <c r="AA34" s="214"/>
      <c r="AB34" s="214"/>
      <c r="AC34" s="214"/>
      <c r="AD34" s="214"/>
      <c r="AE34" s="214" t="s">
        <v>106</v>
      </c>
      <c r="AF34" s="214">
        <v>0</v>
      </c>
      <c r="AG34" s="214"/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15"/>
      <c r="B35" s="221"/>
      <c r="C35" s="267" t="s">
        <v>115</v>
      </c>
      <c r="D35" s="226"/>
      <c r="E35" s="231">
        <v>4.8</v>
      </c>
      <c r="F35" s="234"/>
      <c r="G35" s="234"/>
      <c r="H35" s="234"/>
      <c r="I35" s="234"/>
      <c r="J35" s="234"/>
      <c r="K35" s="234"/>
      <c r="L35" s="234"/>
      <c r="M35" s="234"/>
      <c r="N35" s="224"/>
      <c r="O35" s="224"/>
      <c r="P35" s="224"/>
      <c r="Q35" s="224"/>
      <c r="R35" s="224"/>
      <c r="S35" s="224"/>
      <c r="T35" s="225"/>
      <c r="U35" s="224"/>
      <c r="V35" s="214"/>
      <c r="W35" s="214"/>
      <c r="X35" s="214"/>
      <c r="Y35" s="214"/>
      <c r="Z35" s="214"/>
      <c r="AA35" s="214"/>
      <c r="AB35" s="214"/>
      <c r="AC35" s="214"/>
      <c r="AD35" s="214"/>
      <c r="AE35" s="214" t="s">
        <v>106</v>
      </c>
      <c r="AF35" s="214">
        <v>0</v>
      </c>
      <c r="AG35" s="214"/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15"/>
      <c r="B36" s="221"/>
      <c r="C36" s="267" t="s">
        <v>116</v>
      </c>
      <c r="D36" s="226"/>
      <c r="E36" s="231">
        <v>3.85</v>
      </c>
      <c r="F36" s="234"/>
      <c r="G36" s="234"/>
      <c r="H36" s="234"/>
      <c r="I36" s="234"/>
      <c r="J36" s="234"/>
      <c r="K36" s="234"/>
      <c r="L36" s="234"/>
      <c r="M36" s="234"/>
      <c r="N36" s="224"/>
      <c r="O36" s="224"/>
      <c r="P36" s="224"/>
      <c r="Q36" s="224"/>
      <c r="R36" s="224"/>
      <c r="S36" s="224"/>
      <c r="T36" s="225"/>
      <c r="U36" s="224"/>
      <c r="V36" s="214"/>
      <c r="W36" s="214"/>
      <c r="X36" s="214"/>
      <c r="Y36" s="214"/>
      <c r="Z36" s="214"/>
      <c r="AA36" s="214"/>
      <c r="AB36" s="214"/>
      <c r="AC36" s="214"/>
      <c r="AD36" s="214"/>
      <c r="AE36" s="214" t="s">
        <v>106</v>
      </c>
      <c r="AF36" s="214">
        <v>0</v>
      </c>
      <c r="AG36" s="214"/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15"/>
      <c r="B37" s="221"/>
      <c r="C37" s="267" t="s">
        <v>110</v>
      </c>
      <c r="D37" s="226"/>
      <c r="E37" s="231">
        <v>227.59281999999999</v>
      </c>
      <c r="F37" s="234"/>
      <c r="G37" s="234"/>
      <c r="H37" s="234"/>
      <c r="I37" s="234"/>
      <c r="J37" s="234"/>
      <c r="K37" s="234"/>
      <c r="L37" s="234"/>
      <c r="M37" s="234"/>
      <c r="N37" s="224"/>
      <c r="O37" s="224"/>
      <c r="P37" s="224"/>
      <c r="Q37" s="224"/>
      <c r="R37" s="224"/>
      <c r="S37" s="224"/>
      <c r="T37" s="225"/>
      <c r="U37" s="224"/>
      <c r="V37" s="214"/>
      <c r="W37" s="214"/>
      <c r="X37" s="214"/>
      <c r="Y37" s="214"/>
      <c r="Z37" s="214"/>
      <c r="AA37" s="214"/>
      <c r="AB37" s="214"/>
      <c r="AC37" s="214"/>
      <c r="AD37" s="214"/>
      <c r="AE37" s="214" t="s">
        <v>106</v>
      </c>
      <c r="AF37" s="214">
        <v>0</v>
      </c>
      <c r="AG37" s="214"/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15">
        <v>9</v>
      </c>
      <c r="B38" s="221" t="s">
        <v>129</v>
      </c>
      <c r="C38" s="266" t="s">
        <v>130</v>
      </c>
      <c r="D38" s="223" t="s">
        <v>103</v>
      </c>
      <c r="E38" s="230">
        <v>354.89776000000001</v>
      </c>
      <c r="F38" s="233"/>
      <c r="G38" s="234">
        <f>ROUND(E38*F38,2)</f>
        <v>0</v>
      </c>
      <c r="H38" s="233"/>
      <c r="I38" s="234">
        <f>ROUND(E38*H38,2)</f>
        <v>0</v>
      </c>
      <c r="J38" s="233"/>
      <c r="K38" s="234">
        <f>ROUND(E38*J38,2)</f>
        <v>0</v>
      </c>
      <c r="L38" s="234">
        <v>21</v>
      </c>
      <c r="M38" s="234">
        <f>G38*(1+L38/100)</f>
        <v>0</v>
      </c>
      <c r="N38" s="224">
        <v>0</v>
      </c>
      <c r="O38" s="224">
        <f>ROUND(E38*N38,5)</f>
        <v>0</v>
      </c>
      <c r="P38" s="224">
        <v>0</v>
      </c>
      <c r="Q38" s="224">
        <f>ROUND(E38*P38,5)</f>
        <v>0</v>
      </c>
      <c r="R38" s="224"/>
      <c r="S38" s="224"/>
      <c r="T38" s="225">
        <v>0</v>
      </c>
      <c r="U38" s="224">
        <f>ROUND(E38*T38,2)</f>
        <v>0</v>
      </c>
      <c r="V38" s="214"/>
      <c r="W38" s="214"/>
      <c r="X38" s="214"/>
      <c r="Y38" s="214"/>
      <c r="Z38" s="214"/>
      <c r="AA38" s="214"/>
      <c r="AB38" s="214"/>
      <c r="AC38" s="214"/>
      <c r="AD38" s="214"/>
      <c r="AE38" s="214" t="s">
        <v>104</v>
      </c>
      <c r="AF38" s="214"/>
      <c r="AG38" s="214"/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15"/>
      <c r="B39" s="221"/>
      <c r="C39" s="267" t="s">
        <v>109</v>
      </c>
      <c r="D39" s="226"/>
      <c r="E39" s="231">
        <v>118.65494</v>
      </c>
      <c r="F39" s="234"/>
      <c r="G39" s="234"/>
      <c r="H39" s="234"/>
      <c r="I39" s="234"/>
      <c r="J39" s="234"/>
      <c r="K39" s="234"/>
      <c r="L39" s="234"/>
      <c r="M39" s="234"/>
      <c r="N39" s="224"/>
      <c r="O39" s="224"/>
      <c r="P39" s="224"/>
      <c r="Q39" s="224"/>
      <c r="R39" s="224"/>
      <c r="S39" s="224"/>
      <c r="T39" s="225"/>
      <c r="U39" s="224"/>
      <c r="V39" s="214"/>
      <c r="W39" s="214"/>
      <c r="X39" s="214"/>
      <c r="Y39" s="214"/>
      <c r="Z39" s="214"/>
      <c r="AA39" s="214"/>
      <c r="AB39" s="214"/>
      <c r="AC39" s="214"/>
      <c r="AD39" s="214"/>
      <c r="AE39" s="214" t="s">
        <v>106</v>
      </c>
      <c r="AF39" s="214">
        <v>0</v>
      </c>
      <c r="AG39" s="214"/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15"/>
      <c r="B40" s="221"/>
      <c r="C40" s="267" t="s">
        <v>115</v>
      </c>
      <c r="D40" s="226"/>
      <c r="E40" s="231">
        <v>4.8</v>
      </c>
      <c r="F40" s="234"/>
      <c r="G40" s="234"/>
      <c r="H40" s="234"/>
      <c r="I40" s="234"/>
      <c r="J40" s="234"/>
      <c r="K40" s="234"/>
      <c r="L40" s="234"/>
      <c r="M40" s="234"/>
      <c r="N40" s="224"/>
      <c r="O40" s="224"/>
      <c r="P40" s="224"/>
      <c r="Q40" s="224"/>
      <c r="R40" s="224"/>
      <c r="S40" s="224"/>
      <c r="T40" s="225"/>
      <c r="U40" s="224"/>
      <c r="V40" s="214"/>
      <c r="W40" s="214"/>
      <c r="X40" s="214"/>
      <c r="Y40" s="214"/>
      <c r="Z40" s="214"/>
      <c r="AA40" s="214"/>
      <c r="AB40" s="214"/>
      <c r="AC40" s="214"/>
      <c r="AD40" s="214"/>
      <c r="AE40" s="214" t="s">
        <v>106</v>
      </c>
      <c r="AF40" s="214">
        <v>0</v>
      </c>
      <c r="AG40" s="214"/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15"/>
      <c r="B41" s="221"/>
      <c r="C41" s="267" t="s">
        <v>116</v>
      </c>
      <c r="D41" s="226"/>
      <c r="E41" s="231">
        <v>3.85</v>
      </c>
      <c r="F41" s="234"/>
      <c r="G41" s="234"/>
      <c r="H41" s="234"/>
      <c r="I41" s="234"/>
      <c r="J41" s="234"/>
      <c r="K41" s="234"/>
      <c r="L41" s="234"/>
      <c r="M41" s="234"/>
      <c r="N41" s="224"/>
      <c r="O41" s="224"/>
      <c r="P41" s="224"/>
      <c r="Q41" s="224"/>
      <c r="R41" s="224"/>
      <c r="S41" s="224"/>
      <c r="T41" s="225"/>
      <c r="U41" s="224"/>
      <c r="V41" s="214"/>
      <c r="W41" s="214"/>
      <c r="X41" s="214"/>
      <c r="Y41" s="214"/>
      <c r="Z41" s="214"/>
      <c r="AA41" s="214"/>
      <c r="AB41" s="214"/>
      <c r="AC41" s="214"/>
      <c r="AD41" s="214"/>
      <c r="AE41" s="214" t="s">
        <v>106</v>
      </c>
      <c r="AF41" s="214">
        <v>0</v>
      </c>
      <c r="AG41" s="214"/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15"/>
      <c r="B42" s="221"/>
      <c r="C42" s="267" t="s">
        <v>110</v>
      </c>
      <c r="D42" s="226"/>
      <c r="E42" s="231">
        <v>227.59281999999999</v>
      </c>
      <c r="F42" s="234"/>
      <c r="G42" s="234"/>
      <c r="H42" s="234"/>
      <c r="I42" s="234"/>
      <c r="J42" s="234"/>
      <c r="K42" s="234"/>
      <c r="L42" s="234"/>
      <c r="M42" s="234"/>
      <c r="N42" s="224"/>
      <c r="O42" s="224"/>
      <c r="P42" s="224"/>
      <c r="Q42" s="224"/>
      <c r="R42" s="224"/>
      <c r="S42" s="224"/>
      <c r="T42" s="225"/>
      <c r="U42" s="224"/>
      <c r="V42" s="214"/>
      <c r="W42" s="214"/>
      <c r="X42" s="214"/>
      <c r="Y42" s="214"/>
      <c r="Z42" s="214"/>
      <c r="AA42" s="214"/>
      <c r="AB42" s="214"/>
      <c r="AC42" s="214"/>
      <c r="AD42" s="214"/>
      <c r="AE42" s="214" t="s">
        <v>106</v>
      </c>
      <c r="AF42" s="214">
        <v>0</v>
      </c>
      <c r="AG42" s="214"/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15">
        <v>10</v>
      </c>
      <c r="B43" s="221" t="s">
        <v>131</v>
      </c>
      <c r="C43" s="266" t="s">
        <v>132</v>
      </c>
      <c r="D43" s="223" t="s">
        <v>133</v>
      </c>
      <c r="E43" s="230">
        <v>667.48974999999996</v>
      </c>
      <c r="F43" s="233"/>
      <c r="G43" s="234">
        <f>ROUND(E43*F43,2)</f>
        <v>0</v>
      </c>
      <c r="H43" s="233"/>
      <c r="I43" s="234">
        <f>ROUND(E43*H43,2)</f>
        <v>0</v>
      </c>
      <c r="J43" s="233"/>
      <c r="K43" s="234">
        <f>ROUND(E43*J43,2)</f>
        <v>0</v>
      </c>
      <c r="L43" s="234">
        <v>21</v>
      </c>
      <c r="M43" s="234">
        <f>G43*(1+L43/100)</f>
        <v>0</v>
      </c>
      <c r="N43" s="224">
        <v>0</v>
      </c>
      <c r="O43" s="224">
        <f>ROUND(E43*N43,5)</f>
        <v>0</v>
      </c>
      <c r="P43" s="224">
        <v>0</v>
      </c>
      <c r="Q43" s="224">
        <f>ROUND(E43*P43,5)</f>
        <v>0</v>
      </c>
      <c r="R43" s="224"/>
      <c r="S43" s="224"/>
      <c r="T43" s="225">
        <v>1.7999999999999999E-2</v>
      </c>
      <c r="U43" s="224">
        <f>ROUND(E43*T43,2)</f>
        <v>12.01</v>
      </c>
      <c r="V43" s="214"/>
      <c r="W43" s="214"/>
      <c r="X43" s="214"/>
      <c r="Y43" s="214"/>
      <c r="Z43" s="214"/>
      <c r="AA43" s="214"/>
      <c r="AB43" s="214"/>
      <c r="AC43" s="214"/>
      <c r="AD43" s="214"/>
      <c r="AE43" s="214" t="s">
        <v>104</v>
      </c>
      <c r="AF43" s="214"/>
      <c r="AG43" s="214"/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15"/>
      <c r="B44" s="221"/>
      <c r="C44" s="267" t="s">
        <v>134</v>
      </c>
      <c r="D44" s="226"/>
      <c r="E44" s="231">
        <v>568.98204999999996</v>
      </c>
      <c r="F44" s="234"/>
      <c r="G44" s="234"/>
      <c r="H44" s="234"/>
      <c r="I44" s="234"/>
      <c r="J44" s="234"/>
      <c r="K44" s="234"/>
      <c r="L44" s="234"/>
      <c r="M44" s="234"/>
      <c r="N44" s="224"/>
      <c r="O44" s="224"/>
      <c r="P44" s="224"/>
      <c r="Q44" s="224"/>
      <c r="R44" s="224"/>
      <c r="S44" s="224"/>
      <c r="T44" s="225"/>
      <c r="U44" s="224"/>
      <c r="V44" s="214"/>
      <c r="W44" s="214"/>
      <c r="X44" s="214"/>
      <c r="Y44" s="214"/>
      <c r="Z44" s="214"/>
      <c r="AA44" s="214"/>
      <c r="AB44" s="214"/>
      <c r="AC44" s="214"/>
      <c r="AD44" s="214"/>
      <c r="AE44" s="214" t="s">
        <v>106</v>
      </c>
      <c r="AF44" s="214">
        <v>0</v>
      </c>
      <c r="AG44" s="214"/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15"/>
      <c r="B45" s="221"/>
      <c r="C45" s="267" t="s">
        <v>135</v>
      </c>
      <c r="D45" s="226"/>
      <c r="E45" s="231">
        <v>98.5077</v>
      </c>
      <c r="F45" s="234"/>
      <c r="G45" s="234"/>
      <c r="H45" s="234"/>
      <c r="I45" s="234"/>
      <c r="J45" s="234"/>
      <c r="K45" s="234"/>
      <c r="L45" s="234"/>
      <c r="M45" s="234"/>
      <c r="N45" s="224"/>
      <c r="O45" s="224"/>
      <c r="P45" s="224"/>
      <c r="Q45" s="224"/>
      <c r="R45" s="224"/>
      <c r="S45" s="224"/>
      <c r="T45" s="225"/>
      <c r="U45" s="224"/>
      <c r="V45" s="214"/>
      <c r="W45" s="214"/>
      <c r="X45" s="214"/>
      <c r="Y45" s="214"/>
      <c r="Z45" s="214"/>
      <c r="AA45" s="214"/>
      <c r="AB45" s="214"/>
      <c r="AC45" s="214"/>
      <c r="AD45" s="214"/>
      <c r="AE45" s="214" t="s">
        <v>106</v>
      </c>
      <c r="AF45" s="214">
        <v>0</v>
      </c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15">
        <v>11</v>
      </c>
      <c r="B46" s="221" t="s">
        <v>136</v>
      </c>
      <c r="C46" s="266" t="s">
        <v>137</v>
      </c>
      <c r="D46" s="223" t="s">
        <v>103</v>
      </c>
      <c r="E46" s="230">
        <v>7.4649999999999999</v>
      </c>
      <c r="F46" s="233"/>
      <c r="G46" s="234">
        <f>ROUND(E46*F46,2)</f>
        <v>0</v>
      </c>
      <c r="H46" s="233"/>
      <c r="I46" s="234">
        <f>ROUND(E46*H46,2)</f>
        <v>0</v>
      </c>
      <c r="J46" s="233"/>
      <c r="K46" s="234">
        <f>ROUND(E46*J46,2)</f>
        <v>0</v>
      </c>
      <c r="L46" s="234">
        <v>21</v>
      </c>
      <c r="M46" s="234">
        <f>G46*(1+L46/100)</f>
        <v>0</v>
      </c>
      <c r="N46" s="224">
        <v>0</v>
      </c>
      <c r="O46" s="224">
        <f>ROUND(E46*N46,5)</f>
        <v>0</v>
      </c>
      <c r="P46" s="224">
        <v>0</v>
      </c>
      <c r="Q46" s="224">
        <f>ROUND(E46*P46,5)</f>
        <v>0</v>
      </c>
      <c r="R46" s="224"/>
      <c r="S46" s="224"/>
      <c r="T46" s="225">
        <v>1.8089999999999999</v>
      </c>
      <c r="U46" s="224">
        <f>ROUND(E46*T46,2)</f>
        <v>13.5</v>
      </c>
      <c r="V46" s="214"/>
      <c r="W46" s="214"/>
      <c r="X46" s="214"/>
      <c r="Y46" s="214"/>
      <c r="Z46" s="214"/>
      <c r="AA46" s="214"/>
      <c r="AB46" s="214"/>
      <c r="AC46" s="214"/>
      <c r="AD46" s="214"/>
      <c r="AE46" s="214" t="s">
        <v>104</v>
      </c>
      <c r="AF46" s="214"/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15"/>
      <c r="B47" s="221"/>
      <c r="C47" s="267" t="s">
        <v>138</v>
      </c>
      <c r="D47" s="226"/>
      <c r="E47" s="231">
        <v>7.4649999999999999</v>
      </c>
      <c r="F47" s="234"/>
      <c r="G47" s="234"/>
      <c r="H47" s="234"/>
      <c r="I47" s="234"/>
      <c r="J47" s="234"/>
      <c r="K47" s="234"/>
      <c r="L47" s="234"/>
      <c r="M47" s="234"/>
      <c r="N47" s="224"/>
      <c r="O47" s="224"/>
      <c r="P47" s="224"/>
      <c r="Q47" s="224"/>
      <c r="R47" s="224"/>
      <c r="S47" s="224"/>
      <c r="T47" s="225"/>
      <c r="U47" s="224"/>
      <c r="V47" s="214"/>
      <c r="W47" s="214"/>
      <c r="X47" s="214"/>
      <c r="Y47" s="214"/>
      <c r="Z47" s="214"/>
      <c r="AA47" s="214"/>
      <c r="AB47" s="214"/>
      <c r="AC47" s="214"/>
      <c r="AD47" s="214"/>
      <c r="AE47" s="214" t="s">
        <v>106</v>
      </c>
      <c r="AF47" s="214">
        <v>0</v>
      </c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15">
        <v>12</v>
      </c>
      <c r="B48" s="221" t="s">
        <v>139</v>
      </c>
      <c r="C48" s="266" t="s">
        <v>140</v>
      </c>
      <c r="D48" s="223" t="s">
        <v>133</v>
      </c>
      <c r="E48" s="230">
        <v>250</v>
      </c>
      <c r="F48" s="233"/>
      <c r="G48" s="234">
        <f>ROUND(E48*F48,2)</f>
        <v>0</v>
      </c>
      <c r="H48" s="233"/>
      <c r="I48" s="234">
        <f>ROUND(E48*H48,2)</f>
        <v>0</v>
      </c>
      <c r="J48" s="233"/>
      <c r="K48" s="234">
        <f>ROUND(E48*J48,2)</f>
        <v>0</v>
      </c>
      <c r="L48" s="234">
        <v>21</v>
      </c>
      <c r="M48" s="234">
        <f>G48*(1+L48/100)</f>
        <v>0</v>
      </c>
      <c r="N48" s="224">
        <v>0</v>
      </c>
      <c r="O48" s="224">
        <f>ROUND(E48*N48,5)</f>
        <v>0</v>
      </c>
      <c r="P48" s="224">
        <v>0</v>
      </c>
      <c r="Q48" s="224">
        <f>ROUND(E48*P48,5)</f>
        <v>0</v>
      </c>
      <c r="R48" s="224"/>
      <c r="S48" s="224"/>
      <c r="T48" s="225">
        <v>0.13</v>
      </c>
      <c r="U48" s="224">
        <f>ROUND(E48*T48,2)</f>
        <v>32.5</v>
      </c>
      <c r="V48" s="214"/>
      <c r="W48" s="214"/>
      <c r="X48" s="214"/>
      <c r="Y48" s="214"/>
      <c r="Z48" s="214"/>
      <c r="AA48" s="214"/>
      <c r="AB48" s="214"/>
      <c r="AC48" s="214"/>
      <c r="AD48" s="214"/>
      <c r="AE48" s="214" t="s">
        <v>104</v>
      </c>
      <c r="AF48" s="214"/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15"/>
      <c r="B49" s="221"/>
      <c r="C49" s="267" t="s">
        <v>141</v>
      </c>
      <c r="D49" s="226"/>
      <c r="E49" s="231">
        <v>250</v>
      </c>
      <c r="F49" s="234"/>
      <c r="G49" s="234"/>
      <c r="H49" s="234"/>
      <c r="I49" s="234"/>
      <c r="J49" s="234"/>
      <c r="K49" s="234"/>
      <c r="L49" s="234"/>
      <c r="M49" s="234"/>
      <c r="N49" s="224"/>
      <c r="O49" s="224"/>
      <c r="P49" s="224"/>
      <c r="Q49" s="224"/>
      <c r="R49" s="224"/>
      <c r="S49" s="224"/>
      <c r="T49" s="225"/>
      <c r="U49" s="224"/>
      <c r="V49" s="214"/>
      <c r="W49" s="214"/>
      <c r="X49" s="214"/>
      <c r="Y49" s="214"/>
      <c r="Z49" s="214"/>
      <c r="AA49" s="214"/>
      <c r="AB49" s="214"/>
      <c r="AC49" s="214"/>
      <c r="AD49" s="214"/>
      <c r="AE49" s="214" t="s">
        <v>106</v>
      </c>
      <c r="AF49" s="214">
        <v>0</v>
      </c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15">
        <v>13</v>
      </c>
      <c r="B50" s="221" t="s">
        <v>142</v>
      </c>
      <c r="C50" s="266" t="s">
        <v>143</v>
      </c>
      <c r="D50" s="223" t="s">
        <v>133</v>
      </c>
      <c r="E50" s="230">
        <v>250</v>
      </c>
      <c r="F50" s="233"/>
      <c r="G50" s="234">
        <f>ROUND(E50*F50,2)</f>
        <v>0</v>
      </c>
      <c r="H50" s="233"/>
      <c r="I50" s="234">
        <f>ROUND(E50*H50,2)</f>
        <v>0</v>
      </c>
      <c r="J50" s="233"/>
      <c r="K50" s="234">
        <f>ROUND(E50*J50,2)</f>
        <v>0</v>
      </c>
      <c r="L50" s="234">
        <v>21</v>
      </c>
      <c r="M50" s="234">
        <f>G50*(1+L50/100)</f>
        <v>0</v>
      </c>
      <c r="N50" s="224">
        <v>0</v>
      </c>
      <c r="O50" s="224">
        <f>ROUND(E50*N50,5)</f>
        <v>0</v>
      </c>
      <c r="P50" s="224">
        <v>0</v>
      </c>
      <c r="Q50" s="224">
        <f>ROUND(E50*P50,5)</f>
        <v>0</v>
      </c>
      <c r="R50" s="224"/>
      <c r="S50" s="224"/>
      <c r="T50" s="225">
        <v>0.06</v>
      </c>
      <c r="U50" s="224">
        <f>ROUND(E50*T50,2)</f>
        <v>15</v>
      </c>
      <c r="V50" s="214"/>
      <c r="W50" s="214"/>
      <c r="X50" s="214"/>
      <c r="Y50" s="214"/>
      <c r="Z50" s="214"/>
      <c r="AA50" s="214"/>
      <c r="AB50" s="214"/>
      <c r="AC50" s="214"/>
      <c r="AD50" s="214"/>
      <c r="AE50" s="214" t="s">
        <v>104</v>
      </c>
      <c r="AF50" s="214"/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15"/>
      <c r="B51" s="221"/>
      <c r="C51" s="267" t="s">
        <v>141</v>
      </c>
      <c r="D51" s="226"/>
      <c r="E51" s="231">
        <v>250</v>
      </c>
      <c r="F51" s="234"/>
      <c r="G51" s="234"/>
      <c r="H51" s="234"/>
      <c r="I51" s="234"/>
      <c r="J51" s="234"/>
      <c r="K51" s="234"/>
      <c r="L51" s="234"/>
      <c r="M51" s="234"/>
      <c r="N51" s="224"/>
      <c r="O51" s="224"/>
      <c r="P51" s="224"/>
      <c r="Q51" s="224"/>
      <c r="R51" s="224"/>
      <c r="S51" s="224"/>
      <c r="T51" s="225"/>
      <c r="U51" s="224"/>
      <c r="V51" s="214"/>
      <c r="W51" s="214"/>
      <c r="X51" s="214"/>
      <c r="Y51" s="214"/>
      <c r="Z51" s="214"/>
      <c r="AA51" s="214"/>
      <c r="AB51" s="214"/>
      <c r="AC51" s="214"/>
      <c r="AD51" s="214"/>
      <c r="AE51" s="214" t="s">
        <v>106</v>
      </c>
      <c r="AF51" s="214">
        <v>0</v>
      </c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15">
        <v>14</v>
      </c>
      <c r="B52" s="221" t="s">
        <v>144</v>
      </c>
      <c r="C52" s="266" t="s">
        <v>145</v>
      </c>
      <c r="D52" s="223" t="s">
        <v>146</v>
      </c>
      <c r="E52" s="230">
        <v>7.5</v>
      </c>
      <c r="F52" s="233"/>
      <c r="G52" s="234">
        <f>ROUND(E52*F52,2)</f>
        <v>0</v>
      </c>
      <c r="H52" s="233"/>
      <c r="I52" s="234">
        <f>ROUND(E52*H52,2)</f>
        <v>0</v>
      </c>
      <c r="J52" s="233"/>
      <c r="K52" s="234">
        <f>ROUND(E52*J52,2)</f>
        <v>0</v>
      </c>
      <c r="L52" s="234">
        <v>21</v>
      </c>
      <c r="M52" s="234">
        <f>G52*(1+L52/100)</f>
        <v>0</v>
      </c>
      <c r="N52" s="224">
        <v>1E-3</v>
      </c>
      <c r="O52" s="224">
        <f>ROUND(E52*N52,5)</f>
        <v>7.4999999999999997E-3</v>
      </c>
      <c r="P52" s="224">
        <v>0</v>
      </c>
      <c r="Q52" s="224">
        <f>ROUND(E52*P52,5)</f>
        <v>0</v>
      </c>
      <c r="R52" s="224"/>
      <c r="S52" s="224"/>
      <c r="T52" s="225">
        <v>0</v>
      </c>
      <c r="U52" s="224">
        <f>ROUND(E52*T52,2)</f>
        <v>0</v>
      </c>
      <c r="V52" s="214"/>
      <c r="W52" s="214"/>
      <c r="X52" s="214"/>
      <c r="Y52" s="214"/>
      <c r="Z52" s="214"/>
      <c r="AA52" s="214"/>
      <c r="AB52" s="214"/>
      <c r="AC52" s="214"/>
      <c r="AD52" s="214"/>
      <c r="AE52" s="214" t="s">
        <v>147</v>
      </c>
      <c r="AF52" s="214"/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15"/>
      <c r="B53" s="221"/>
      <c r="C53" s="267" t="s">
        <v>148</v>
      </c>
      <c r="D53" s="226"/>
      <c r="E53" s="231">
        <v>7.5</v>
      </c>
      <c r="F53" s="234"/>
      <c r="G53" s="234"/>
      <c r="H53" s="234"/>
      <c r="I53" s="234"/>
      <c r="J53" s="234"/>
      <c r="K53" s="234"/>
      <c r="L53" s="234"/>
      <c r="M53" s="234"/>
      <c r="N53" s="224"/>
      <c r="O53" s="224"/>
      <c r="P53" s="224"/>
      <c r="Q53" s="224"/>
      <c r="R53" s="224"/>
      <c r="S53" s="224"/>
      <c r="T53" s="225"/>
      <c r="U53" s="224"/>
      <c r="V53" s="214"/>
      <c r="W53" s="214"/>
      <c r="X53" s="214"/>
      <c r="Y53" s="214"/>
      <c r="Z53" s="214"/>
      <c r="AA53" s="214"/>
      <c r="AB53" s="214"/>
      <c r="AC53" s="214"/>
      <c r="AD53" s="214"/>
      <c r="AE53" s="214" t="s">
        <v>106</v>
      </c>
      <c r="AF53" s="214">
        <v>0</v>
      </c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15">
        <v>15</v>
      </c>
      <c r="B54" s="221" t="s">
        <v>149</v>
      </c>
      <c r="C54" s="266" t="s">
        <v>150</v>
      </c>
      <c r="D54" s="223" t="s">
        <v>133</v>
      </c>
      <c r="E54" s="230">
        <v>250</v>
      </c>
      <c r="F54" s="233"/>
      <c r="G54" s="234">
        <f>ROUND(E54*F54,2)</f>
        <v>0</v>
      </c>
      <c r="H54" s="233"/>
      <c r="I54" s="234">
        <f>ROUND(E54*H54,2)</f>
        <v>0</v>
      </c>
      <c r="J54" s="233"/>
      <c r="K54" s="234">
        <f>ROUND(E54*J54,2)</f>
        <v>0</v>
      </c>
      <c r="L54" s="234">
        <v>21</v>
      </c>
      <c r="M54" s="234">
        <f>G54*(1+L54/100)</f>
        <v>0</v>
      </c>
      <c r="N54" s="224">
        <v>0</v>
      </c>
      <c r="O54" s="224">
        <f>ROUND(E54*N54,5)</f>
        <v>0</v>
      </c>
      <c r="P54" s="224">
        <v>0</v>
      </c>
      <c r="Q54" s="224">
        <f>ROUND(E54*P54,5)</f>
        <v>0</v>
      </c>
      <c r="R54" s="224"/>
      <c r="S54" s="224"/>
      <c r="T54" s="225">
        <v>1.0999999999999999E-2</v>
      </c>
      <c r="U54" s="224">
        <f>ROUND(E54*T54,2)</f>
        <v>2.75</v>
      </c>
      <c r="V54" s="214"/>
      <c r="W54" s="214"/>
      <c r="X54" s="214"/>
      <c r="Y54" s="214"/>
      <c r="Z54" s="214"/>
      <c r="AA54" s="214"/>
      <c r="AB54" s="214"/>
      <c r="AC54" s="214"/>
      <c r="AD54" s="214"/>
      <c r="AE54" s="214" t="s">
        <v>104</v>
      </c>
      <c r="AF54" s="214"/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15"/>
      <c r="B55" s="221"/>
      <c r="C55" s="267" t="s">
        <v>141</v>
      </c>
      <c r="D55" s="226"/>
      <c r="E55" s="231">
        <v>250</v>
      </c>
      <c r="F55" s="234"/>
      <c r="G55" s="234"/>
      <c r="H55" s="234"/>
      <c r="I55" s="234"/>
      <c r="J55" s="234"/>
      <c r="K55" s="234"/>
      <c r="L55" s="234"/>
      <c r="M55" s="234"/>
      <c r="N55" s="224"/>
      <c r="O55" s="224"/>
      <c r="P55" s="224"/>
      <c r="Q55" s="224"/>
      <c r="R55" s="224"/>
      <c r="S55" s="224"/>
      <c r="T55" s="225"/>
      <c r="U55" s="224"/>
      <c r="V55" s="214"/>
      <c r="W55" s="214"/>
      <c r="X55" s="214"/>
      <c r="Y55" s="214"/>
      <c r="Z55" s="214"/>
      <c r="AA55" s="214"/>
      <c r="AB55" s="214"/>
      <c r="AC55" s="214"/>
      <c r="AD55" s="214"/>
      <c r="AE55" s="214" t="s">
        <v>106</v>
      </c>
      <c r="AF55" s="214">
        <v>0</v>
      </c>
      <c r="AG55" s="214"/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x14ac:dyDescent="0.2">
      <c r="A56" s="216" t="s">
        <v>99</v>
      </c>
      <c r="B56" s="222" t="s">
        <v>62</v>
      </c>
      <c r="C56" s="268" t="s">
        <v>63</v>
      </c>
      <c r="D56" s="227"/>
      <c r="E56" s="232"/>
      <c r="F56" s="235"/>
      <c r="G56" s="235">
        <f>SUMIF(AE57:AE70,"&lt;&gt;NOR",G57:G70)</f>
        <v>0</v>
      </c>
      <c r="H56" s="235"/>
      <c r="I56" s="235">
        <f>SUM(I57:I70)</f>
        <v>0</v>
      </c>
      <c r="J56" s="235"/>
      <c r="K56" s="235">
        <f>SUM(K57:K70)</f>
        <v>0</v>
      </c>
      <c r="L56" s="235"/>
      <c r="M56" s="235">
        <f>SUM(M57:M70)</f>
        <v>0</v>
      </c>
      <c r="N56" s="228"/>
      <c r="O56" s="228">
        <f>SUM(O57:O70)</f>
        <v>12.09784</v>
      </c>
      <c r="P56" s="228"/>
      <c r="Q56" s="228">
        <f>SUM(Q57:Q70)</f>
        <v>0</v>
      </c>
      <c r="R56" s="228"/>
      <c r="S56" s="228"/>
      <c r="T56" s="229"/>
      <c r="U56" s="228">
        <f>SUM(U57:U70)</f>
        <v>40.53</v>
      </c>
      <c r="AE56" t="s">
        <v>100</v>
      </c>
    </row>
    <row r="57" spans="1:60" outlineLevel="1" x14ac:dyDescent="0.2">
      <c r="A57" s="215">
        <v>16</v>
      </c>
      <c r="B57" s="221" t="s">
        <v>151</v>
      </c>
      <c r="C57" s="266" t="s">
        <v>152</v>
      </c>
      <c r="D57" s="223" t="s">
        <v>133</v>
      </c>
      <c r="E57" s="230">
        <v>28.300999999999998</v>
      </c>
      <c r="F57" s="233"/>
      <c r="G57" s="234">
        <f>ROUND(E57*F57,2)</f>
        <v>0</v>
      </c>
      <c r="H57" s="233"/>
      <c r="I57" s="234">
        <f>ROUND(E57*H57,2)</f>
        <v>0</v>
      </c>
      <c r="J57" s="233"/>
      <c r="K57" s="234">
        <f>ROUND(E57*J57,2)</f>
        <v>0</v>
      </c>
      <c r="L57" s="234">
        <v>21</v>
      </c>
      <c r="M57" s="234">
        <f>G57*(1+L57/100)</f>
        <v>0</v>
      </c>
      <c r="N57" s="224">
        <v>3.916E-2</v>
      </c>
      <c r="O57" s="224">
        <f>ROUND(E57*N57,5)</f>
        <v>1.1082700000000001</v>
      </c>
      <c r="P57" s="224">
        <v>0</v>
      </c>
      <c r="Q57" s="224">
        <f>ROUND(E57*P57,5)</f>
        <v>0</v>
      </c>
      <c r="R57" s="224"/>
      <c r="S57" s="224"/>
      <c r="T57" s="225">
        <v>1.05</v>
      </c>
      <c r="U57" s="224">
        <f>ROUND(E57*T57,2)</f>
        <v>29.72</v>
      </c>
      <c r="V57" s="214"/>
      <c r="W57" s="214"/>
      <c r="X57" s="214"/>
      <c r="Y57" s="214"/>
      <c r="Z57" s="214"/>
      <c r="AA57" s="214"/>
      <c r="AB57" s="214"/>
      <c r="AC57" s="214"/>
      <c r="AD57" s="214"/>
      <c r="AE57" s="214" t="s">
        <v>104</v>
      </c>
      <c r="AF57" s="214"/>
      <c r="AG57" s="214"/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ht="33.75" outlineLevel="1" x14ac:dyDescent="0.2">
      <c r="A58" s="215"/>
      <c r="B58" s="221"/>
      <c r="C58" s="267" t="s">
        <v>153</v>
      </c>
      <c r="D58" s="226"/>
      <c r="E58" s="231">
        <v>17.5762</v>
      </c>
      <c r="F58" s="234"/>
      <c r="G58" s="234"/>
      <c r="H58" s="234"/>
      <c r="I58" s="234"/>
      <c r="J58" s="234"/>
      <c r="K58" s="234"/>
      <c r="L58" s="234"/>
      <c r="M58" s="234"/>
      <c r="N58" s="224"/>
      <c r="O58" s="224"/>
      <c r="P58" s="224"/>
      <c r="Q58" s="224"/>
      <c r="R58" s="224"/>
      <c r="S58" s="224"/>
      <c r="T58" s="225"/>
      <c r="U58" s="224"/>
      <c r="V58" s="214"/>
      <c r="W58" s="214"/>
      <c r="X58" s="214"/>
      <c r="Y58" s="214"/>
      <c r="Z58" s="214"/>
      <c r="AA58" s="214"/>
      <c r="AB58" s="214"/>
      <c r="AC58" s="214"/>
      <c r="AD58" s="214"/>
      <c r="AE58" s="214" t="s">
        <v>106</v>
      </c>
      <c r="AF58" s="214">
        <v>0</v>
      </c>
      <c r="AG58" s="214"/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ht="33.75" outlineLevel="1" x14ac:dyDescent="0.2">
      <c r="A59" s="215"/>
      <c r="B59" s="221"/>
      <c r="C59" s="267" t="s">
        <v>154</v>
      </c>
      <c r="D59" s="226"/>
      <c r="E59" s="231">
        <v>10.7248</v>
      </c>
      <c r="F59" s="234"/>
      <c r="G59" s="234"/>
      <c r="H59" s="234"/>
      <c r="I59" s="234"/>
      <c r="J59" s="234"/>
      <c r="K59" s="234"/>
      <c r="L59" s="234"/>
      <c r="M59" s="234"/>
      <c r="N59" s="224"/>
      <c r="O59" s="224"/>
      <c r="P59" s="224"/>
      <c r="Q59" s="224"/>
      <c r="R59" s="224"/>
      <c r="S59" s="224"/>
      <c r="T59" s="225"/>
      <c r="U59" s="224"/>
      <c r="V59" s="214"/>
      <c r="W59" s="214"/>
      <c r="X59" s="214"/>
      <c r="Y59" s="214"/>
      <c r="Z59" s="214"/>
      <c r="AA59" s="214"/>
      <c r="AB59" s="214"/>
      <c r="AC59" s="214"/>
      <c r="AD59" s="214"/>
      <c r="AE59" s="214" t="s">
        <v>106</v>
      </c>
      <c r="AF59" s="214">
        <v>0</v>
      </c>
      <c r="AG59" s="214"/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15">
        <v>17</v>
      </c>
      <c r="B60" s="221" t="s">
        <v>155</v>
      </c>
      <c r="C60" s="266" t="s">
        <v>156</v>
      </c>
      <c r="D60" s="223" t="s">
        <v>133</v>
      </c>
      <c r="E60" s="230">
        <v>28.300999999999998</v>
      </c>
      <c r="F60" s="233"/>
      <c r="G60" s="234">
        <f>ROUND(E60*F60,2)</f>
        <v>0</v>
      </c>
      <c r="H60" s="233"/>
      <c r="I60" s="234">
        <f>ROUND(E60*H60,2)</f>
        <v>0</v>
      </c>
      <c r="J60" s="233"/>
      <c r="K60" s="234">
        <f>ROUND(E60*J60,2)</f>
        <v>0</v>
      </c>
      <c r="L60" s="234">
        <v>21</v>
      </c>
      <c r="M60" s="234">
        <f>G60*(1+L60/100)</f>
        <v>0</v>
      </c>
      <c r="N60" s="224">
        <v>0</v>
      </c>
      <c r="O60" s="224">
        <f>ROUND(E60*N60,5)</f>
        <v>0</v>
      </c>
      <c r="P60" s="224">
        <v>0</v>
      </c>
      <c r="Q60" s="224">
        <f>ROUND(E60*P60,5)</f>
        <v>0</v>
      </c>
      <c r="R60" s="224"/>
      <c r="S60" s="224"/>
      <c r="T60" s="225">
        <v>0.32</v>
      </c>
      <c r="U60" s="224">
        <f>ROUND(E60*T60,2)</f>
        <v>9.06</v>
      </c>
      <c r="V60" s="214"/>
      <c r="W60" s="214"/>
      <c r="X60" s="214"/>
      <c r="Y60" s="214"/>
      <c r="Z60" s="214"/>
      <c r="AA60" s="214"/>
      <c r="AB60" s="214"/>
      <c r="AC60" s="214"/>
      <c r="AD60" s="214"/>
      <c r="AE60" s="214" t="s">
        <v>104</v>
      </c>
      <c r="AF60" s="214"/>
      <c r="AG60" s="214"/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ht="33.75" outlineLevel="1" x14ac:dyDescent="0.2">
      <c r="A61" s="215"/>
      <c r="B61" s="221"/>
      <c r="C61" s="267" t="s">
        <v>153</v>
      </c>
      <c r="D61" s="226"/>
      <c r="E61" s="231">
        <v>17.5762</v>
      </c>
      <c r="F61" s="234"/>
      <c r="G61" s="234"/>
      <c r="H61" s="234"/>
      <c r="I61" s="234"/>
      <c r="J61" s="234"/>
      <c r="K61" s="234"/>
      <c r="L61" s="234"/>
      <c r="M61" s="234"/>
      <c r="N61" s="224"/>
      <c r="O61" s="224"/>
      <c r="P61" s="224"/>
      <c r="Q61" s="224"/>
      <c r="R61" s="224"/>
      <c r="S61" s="224"/>
      <c r="T61" s="225"/>
      <c r="U61" s="224"/>
      <c r="V61" s="214"/>
      <c r="W61" s="214"/>
      <c r="X61" s="214"/>
      <c r="Y61" s="214"/>
      <c r="Z61" s="214"/>
      <c r="AA61" s="214"/>
      <c r="AB61" s="214"/>
      <c r="AC61" s="214"/>
      <c r="AD61" s="214"/>
      <c r="AE61" s="214" t="s">
        <v>106</v>
      </c>
      <c r="AF61" s="214">
        <v>0</v>
      </c>
      <c r="AG61" s="214"/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ht="33.75" outlineLevel="1" x14ac:dyDescent="0.2">
      <c r="A62" s="215"/>
      <c r="B62" s="221"/>
      <c r="C62" s="267" t="s">
        <v>154</v>
      </c>
      <c r="D62" s="226"/>
      <c r="E62" s="231">
        <v>10.7248</v>
      </c>
      <c r="F62" s="234"/>
      <c r="G62" s="234"/>
      <c r="H62" s="234"/>
      <c r="I62" s="234"/>
      <c r="J62" s="234"/>
      <c r="K62" s="234"/>
      <c r="L62" s="234"/>
      <c r="M62" s="234"/>
      <c r="N62" s="224"/>
      <c r="O62" s="224"/>
      <c r="P62" s="224"/>
      <c r="Q62" s="224"/>
      <c r="R62" s="224"/>
      <c r="S62" s="224"/>
      <c r="T62" s="225"/>
      <c r="U62" s="224"/>
      <c r="V62" s="214"/>
      <c r="W62" s="214"/>
      <c r="X62" s="214"/>
      <c r="Y62" s="214"/>
      <c r="Z62" s="214"/>
      <c r="AA62" s="214"/>
      <c r="AB62" s="214"/>
      <c r="AC62" s="214"/>
      <c r="AD62" s="214"/>
      <c r="AE62" s="214" t="s">
        <v>106</v>
      </c>
      <c r="AF62" s="214">
        <v>0</v>
      </c>
      <c r="AG62" s="214"/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15">
        <v>18</v>
      </c>
      <c r="B63" s="221" t="s">
        <v>157</v>
      </c>
      <c r="C63" s="266" t="s">
        <v>158</v>
      </c>
      <c r="D63" s="223" t="s">
        <v>103</v>
      </c>
      <c r="E63" s="230">
        <v>3.66554</v>
      </c>
      <c r="F63" s="233"/>
      <c r="G63" s="234">
        <f>ROUND(E63*F63,2)</f>
        <v>0</v>
      </c>
      <c r="H63" s="233"/>
      <c r="I63" s="234">
        <f>ROUND(E63*H63,2)</f>
        <v>0</v>
      </c>
      <c r="J63" s="233"/>
      <c r="K63" s="234">
        <f>ROUND(E63*J63,2)</f>
        <v>0</v>
      </c>
      <c r="L63" s="234">
        <v>21</v>
      </c>
      <c r="M63" s="234">
        <f>G63*(1+L63/100)</f>
        <v>0</v>
      </c>
      <c r="N63" s="224">
        <v>2.5249999999999999</v>
      </c>
      <c r="O63" s="224">
        <f>ROUND(E63*N63,5)</f>
        <v>9.25549</v>
      </c>
      <c r="P63" s="224">
        <v>0</v>
      </c>
      <c r="Q63" s="224">
        <f>ROUND(E63*P63,5)</f>
        <v>0</v>
      </c>
      <c r="R63" s="224"/>
      <c r="S63" s="224"/>
      <c r="T63" s="225">
        <v>0.47699999999999998</v>
      </c>
      <c r="U63" s="224">
        <f>ROUND(E63*T63,2)</f>
        <v>1.75</v>
      </c>
      <c r="V63" s="214"/>
      <c r="W63" s="214"/>
      <c r="X63" s="214"/>
      <c r="Y63" s="214"/>
      <c r="Z63" s="214"/>
      <c r="AA63" s="214"/>
      <c r="AB63" s="214"/>
      <c r="AC63" s="214"/>
      <c r="AD63" s="214"/>
      <c r="AE63" s="214" t="s">
        <v>104</v>
      </c>
      <c r="AF63" s="214"/>
      <c r="AG63" s="214"/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15"/>
      <c r="B64" s="221"/>
      <c r="C64" s="267" t="s">
        <v>159</v>
      </c>
      <c r="D64" s="226"/>
      <c r="E64" s="231">
        <v>2.19198</v>
      </c>
      <c r="F64" s="234"/>
      <c r="G64" s="234"/>
      <c r="H64" s="234"/>
      <c r="I64" s="234"/>
      <c r="J64" s="234"/>
      <c r="K64" s="234"/>
      <c r="L64" s="234"/>
      <c r="M64" s="234"/>
      <c r="N64" s="224"/>
      <c r="O64" s="224"/>
      <c r="P64" s="224"/>
      <c r="Q64" s="224"/>
      <c r="R64" s="224"/>
      <c r="S64" s="224"/>
      <c r="T64" s="225"/>
      <c r="U64" s="224"/>
      <c r="V64" s="214"/>
      <c r="W64" s="214"/>
      <c r="X64" s="214"/>
      <c r="Y64" s="214"/>
      <c r="Z64" s="214"/>
      <c r="AA64" s="214"/>
      <c r="AB64" s="214"/>
      <c r="AC64" s="214"/>
      <c r="AD64" s="214"/>
      <c r="AE64" s="214" t="s">
        <v>106</v>
      </c>
      <c r="AF64" s="214">
        <v>0</v>
      </c>
      <c r="AG64" s="214"/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15"/>
      <c r="B65" s="221"/>
      <c r="C65" s="267" t="s">
        <v>160</v>
      </c>
      <c r="D65" s="226"/>
      <c r="E65" s="231">
        <v>1.47356</v>
      </c>
      <c r="F65" s="234"/>
      <c r="G65" s="234"/>
      <c r="H65" s="234"/>
      <c r="I65" s="234"/>
      <c r="J65" s="234"/>
      <c r="K65" s="234"/>
      <c r="L65" s="234"/>
      <c r="M65" s="234"/>
      <c r="N65" s="224"/>
      <c r="O65" s="224"/>
      <c r="P65" s="224"/>
      <c r="Q65" s="224"/>
      <c r="R65" s="224"/>
      <c r="S65" s="224"/>
      <c r="T65" s="225"/>
      <c r="U65" s="224"/>
      <c r="V65" s="214"/>
      <c r="W65" s="214"/>
      <c r="X65" s="214"/>
      <c r="Y65" s="214"/>
      <c r="Z65" s="214"/>
      <c r="AA65" s="214"/>
      <c r="AB65" s="214"/>
      <c r="AC65" s="214"/>
      <c r="AD65" s="214"/>
      <c r="AE65" s="214" t="s">
        <v>106</v>
      </c>
      <c r="AF65" s="214">
        <v>0</v>
      </c>
      <c r="AG65" s="214"/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15">
        <v>19</v>
      </c>
      <c r="B66" s="221" t="s">
        <v>161</v>
      </c>
      <c r="C66" s="266" t="s">
        <v>162</v>
      </c>
      <c r="D66" s="223" t="s">
        <v>163</v>
      </c>
      <c r="E66" s="230">
        <v>16</v>
      </c>
      <c r="F66" s="233"/>
      <c r="G66" s="234">
        <f>ROUND(E66*F66,2)</f>
        <v>0</v>
      </c>
      <c r="H66" s="233"/>
      <c r="I66" s="234">
        <f>ROUND(E66*H66,2)</f>
        <v>0</v>
      </c>
      <c r="J66" s="233"/>
      <c r="K66" s="234">
        <f>ROUND(E66*J66,2)</f>
        <v>0</v>
      </c>
      <c r="L66" s="234">
        <v>21</v>
      </c>
      <c r="M66" s="234">
        <f>G66*(1+L66/100)</f>
        <v>0</v>
      </c>
      <c r="N66" s="224">
        <v>0.105</v>
      </c>
      <c r="O66" s="224">
        <f>ROUND(E66*N66,5)</f>
        <v>1.68</v>
      </c>
      <c r="P66" s="224">
        <v>0</v>
      </c>
      <c r="Q66" s="224">
        <f>ROUND(E66*P66,5)</f>
        <v>0</v>
      </c>
      <c r="R66" s="224"/>
      <c r="S66" s="224"/>
      <c r="T66" s="225">
        <v>0</v>
      </c>
      <c r="U66" s="224">
        <f>ROUND(E66*T66,2)</f>
        <v>0</v>
      </c>
      <c r="V66" s="214"/>
      <c r="W66" s="214"/>
      <c r="X66" s="214"/>
      <c r="Y66" s="214"/>
      <c r="Z66" s="214"/>
      <c r="AA66" s="214"/>
      <c r="AB66" s="214"/>
      <c r="AC66" s="214"/>
      <c r="AD66" s="214"/>
      <c r="AE66" s="214" t="s">
        <v>147</v>
      </c>
      <c r="AF66" s="214"/>
      <c r="AG66" s="214"/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15"/>
      <c r="B67" s="221"/>
      <c r="C67" s="267" t="s">
        <v>164</v>
      </c>
      <c r="D67" s="226"/>
      <c r="E67" s="231">
        <v>8</v>
      </c>
      <c r="F67" s="234"/>
      <c r="G67" s="234"/>
      <c r="H67" s="234"/>
      <c r="I67" s="234"/>
      <c r="J67" s="234"/>
      <c r="K67" s="234"/>
      <c r="L67" s="234"/>
      <c r="M67" s="234"/>
      <c r="N67" s="224"/>
      <c r="O67" s="224"/>
      <c r="P67" s="224"/>
      <c r="Q67" s="224"/>
      <c r="R67" s="224"/>
      <c r="S67" s="224"/>
      <c r="T67" s="225"/>
      <c r="U67" s="224"/>
      <c r="V67" s="214"/>
      <c r="W67" s="214"/>
      <c r="X67" s="214"/>
      <c r="Y67" s="214"/>
      <c r="Z67" s="214"/>
      <c r="AA67" s="214"/>
      <c r="AB67" s="214"/>
      <c r="AC67" s="214"/>
      <c r="AD67" s="214"/>
      <c r="AE67" s="214" t="s">
        <v>106</v>
      </c>
      <c r="AF67" s="214">
        <v>0</v>
      </c>
      <c r="AG67" s="214"/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15"/>
      <c r="B68" s="221"/>
      <c r="C68" s="267" t="s">
        <v>165</v>
      </c>
      <c r="D68" s="226"/>
      <c r="E68" s="231">
        <v>8</v>
      </c>
      <c r="F68" s="234"/>
      <c r="G68" s="234"/>
      <c r="H68" s="234"/>
      <c r="I68" s="234"/>
      <c r="J68" s="234"/>
      <c r="K68" s="234"/>
      <c r="L68" s="234"/>
      <c r="M68" s="234"/>
      <c r="N68" s="224"/>
      <c r="O68" s="224"/>
      <c r="P68" s="224"/>
      <c r="Q68" s="224"/>
      <c r="R68" s="224"/>
      <c r="S68" s="224"/>
      <c r="T68" s="225"/>
      <c r="U68" s="224"/>
      <c r="V68" s="214"/>
      <c r="W68" s="214"/>
      <c r="X68" s="214"/>
      <c r="Y68" s="214"/>
      <c r="Z68" s="214"/>
      <c r="AA68" s="214"/>
      <c r="AB68" s="214"/>
      <c r="AC68" s="214"/>
      <c r="AD68" s="214"/>
      <c r="AE68" s="214" t="s">
        <v>106</v>
      </c>
      <c r="AF68" s="214">
        <v>0</v>
      </c>
      <c r="AG68" s="214"/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ht="22.5" outlineLevel="1" x14ac:dyDescent="0.2">
      <c r="A69" s="215">
        <v>20</v>
      </c>
      <c r="B69" s="221" t="s">
        <v>166</v>
      </c>
      <c r="C69" s="266" t="s">
        <v>167</v>
      </c>
      <c r="D69" s="223" t="s">
        <v>168</v>
      </c>
      <c r="E69" s="230">
        <v>5.4080000000000003E-2</v>
      </c>
      <c r="F69" s="233"/>
      <c r="G69" s="234">
        <f>ROUND(E69*F69,2)</f>
        <v>0</v>
      </c>
      <c r="H69" s="233"/>
      <c r="I69" s="234">
        <f>ROUND(E69*H69,2)</f>
        <v>0</v>
      </c>
      <c r="J69" s="233"/>
      <c r="K69" s="234">
        <f>ROUND(E69*J69,2)</f>
        <v>0</v>
      </c>
      <c r="L69" s="234">
        <v>21</v>
      </c>
      <c r="M69" s="234">
        <f>G69*(1+L69/100)</f>
        <v>0</v>
      </c>
      <c r="N69" s="224">
        <v>1</v>
      </c>
      <c r="O69" s="224">
        <f>ROUND(E69*N69,5)</f>
        <v>5.4080000000000003E-2</v>
      </c>
      <c r="P69" s="224">
        <v>0</v>
      </c>
      <c r="Q69" s="224">
        <f>ROUND(E69*P69,5)</f>
        <v>0</v>
      </c>
      <c r="R69" s="224"/>
      <c r="S69" s="224"/>
      <c r="T69" s="225">
        <v>0</v>
      </c>
      <c r="U69" s="224">
        <f>ROUND(E69*T69,2)</f>
        <v>0</v>
      </c>
      <c r="V69" s="214"/>
      <c r="W69" s="214"/>
      <c r="X69" s="214"/>
      <c r="Y69" s="214"/>
      <c r="Z69" s="214"/>
      <c r="AA69" s="214"/>
      <c r="AB69" s="214"/>
      <c r="AC69" s="214"/>
      <c r="AD69" s="214"/>
      <c r="AE69" s="214" t="s">
        <v>147</v>
      </c>
      <c r="AF69" s="214"/>
      <c r="AG69" s="214"/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15"/>
      <c r="B70" s="221"/>
      <c r="C70" s="267" t="s">
        <v>169</v>
      </c>
      <c r="D70" s="226"/>
      <c r="E70" s="231">
        <v>5.4080000000000003E-2</v>
      </c>
      <c r="F70" s="234"/>
      <c r="G70" s="234"/>
      <c r="H70" s="234"/>
      <c r="I70" s="234"/>
      <c r="J70" s="234"/>
      <c r="K70" s="234"/>
      <c r="L70" s="234"/>
      <c r="M70" s="234"/>
      <c r="N70" s="224"/>
      <c r="O70" s="224"/>
      <c r="P70" s="224"/>
      <c r="Q70" s="224"/>
      <c r="R70" s="224"/>
      <c r="S70" s="224"/>
      <c r="T70" s="225"/>
      <c r="U70" s="224"/>
      <c r="V70" s="214"/>
      <c r="W70" s="214"/>
      <c r="X70" s="214"/>
      <c r="Y70" s="214"/>
      <c r="Z70" s="214"/>
      <c r="AA70" s="214"/>
      <c r="AB70" s="214"/>
      <c r="AC70" s="214"/>
      <c r="AD70" s="214"/>
      <c r="AE70" s="214" t="s">
        <v>106</v>
      </c>
      <c r="AF70" s="214">
        <v>0</v>
      </c>
      <c r="AG70" s="214"/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x14ac:dyDescent="0.2">
      <c r="A71" s="216" t="s">
        <v>99</v>
      </c>
      <c r="B71" s="222" t="s">
        <v>64</v>
      </c>
      <c r="C71" s="268" t="s">
        <v>65</v>
      </c>
      <c r="D71" s="227"/>
      <c r="E71" s="232"/>
      <c r="F71" s="235"/>
      <c r="G71" s="235">
        <f>SUMIF(AE72:AE87,"&lt;&gt;NOR",G72:G87)</f>
        <v>0</v>
      </c>
      <c r="H71" s="235"/>
      <c r="I71" s="235">
        <f>SUM(I72:I87)</f>
        <v>0</v>
      </c>
      <c r="J71" s="235"/>
      <c r="K71" s="235">
        <f>SUM(K72:K87)</f>
        <v>0</v>
      </c>
      <c r="L71" s="235"/>
      <c r="M71" s="235">
        <f>SUM(M72:M87)</f>
        <v>0</v>
      </c>
      <c r="N71" s="228"/>
      <c r="O71" s="228">
        <f>SUM(O72:O87)</f>
        <v>945.3070100000001</v>
      </c>
      <c r="P71" s="228"/>
      <c r="Q71" s="228">
        <f>SUM(Q72:Q87)</f>
        <v>0</v>
      </c>
      <c r="R71" s="228"/>
      <c r="S71" s="228"/>
      <c r="T71" s="229"/>
      <c r="U71" s="228">
        <f>SUM(U72:U87)</f>
        <v>149.43</v>
      </c>
      <c r="AE71" t="s">
        <v>100</v>
      </c>
    </row>
    <row r="72" spans="1:60" outlineLevel="1" x14ac:dyDescent="0.2">
      <c r="A72" s="215">
        <v>21</v>
      </c>
      <c r="B72" s="221" t="s">
        <v>170</v>
      </c>
      <c r="C72" s="266" t="s">
        <v>171</v>
      </c>
      <c r="D72" s="223" t="s">
        <v>133</v>
      </c>
      <c r="E72" s="230">
        <v>1200.4640999999999</v>
      </c>
      <c r="F72" s="233"/>
      <c r="G72" s="234">
        <f>ROUND(E72*F72,2)</f>
        <v>0</v>
      </c>
      <c r="H72" s="233"/>
      <c r="I72" s="234">
        <f>ROUND(E72*H72,2)</f>
        <v>0</v>
      </c>
      <c r="J72" s="233"/>
      <c r="K72" s="234">
        <f>ROUND(E72*J72,2)</f>
        <v>0</v>
      </c>
      <c r="L72" s="234">
        <v>21</v>
      </c>
      <c r="M72" s="234">
        <f>G72*(1+L72/100)</f>
        <v>0</v>
      </c>
      <c r="N72" s="224">
        <v>0.441</v>
      </c>
      <c r="O72" s="224">
        <f>ROUND(E72*N72,5)</f>
        <v>529.40467000000001</v>
      </c>
      <c r="P72" s="224">
        <v>0</v>
      </c>
      <c r="Q72" s="224">
        <f>ROUND(E72*P72,5)</f>
        <v>0</v>
      </c>
      <c r="R72" s="224"/>
      <c r="S72" s="224"/>
      <c r="T72" s="225">
        <v>2.9000000000000001E-2</v>
      </c>
      <c r="U72" s="224">
        <f>ROUND(E72*T72,2)</f>
        <v>34.81</v>
      </c>
      <c r="V72" s="214"/>
      <c r="W72" s="214"/>
      <c r="X72" s="214"/>
      <c r="Y72" s="214"/>
      <c r="Z72" s="214"/>
      <c r="AA72" s="214"/>
      <c r="AB72" s="214"/>
      <c r="AC72" s="214"/>
      <c r="AD72" s="214"/>
      <c r="AE72" s="214" t="s">
        <v>104</v>
      </c>
      <c r="AF72" s="214"/>
      <c r="AG72" s="214"/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15"/>
      <c r="B73" s="221"/>
      <c r="C73" s="267" t="s">
        <v>134</v>
      </c>
      <c r="D73" s="226"/>
      <c r="E73" s="231">
        <v>568.98204999999996</v>
      </c>
      <c r="F73" s="234"/>
      <c r="G73" s="234"/>
      <c r="H73" s="234"/>
      <c r="I73" s="234"/>
      <c r="J73" s="234"/>
      <c r="K73" s="234"/>
      <c r="L73" s="234"/>
      <c r="M73" s="234"/>
      <c r="N73" s="224"/>
      <c r="O73" s="224"/>
      <c r="P73" s="224"/>
      <c r="Q73" s="224"/>
      <c r="R73" s="224"/>
      <c r="S73" s="224"/>
      <c r="T73" s="225"/>
      <c r="U73" s="224"/>
      <c r="V73" s="214"/>
      <c r="W73" s="214"/>
      <c r="X73" s="214"/>
      <c r="Y73" s="214"/>
      <c r="Z73" s="214"/>
      <c r="AA73" s="214"/>
      <c r="AB73" s="214"/>
      <c r="AC73" s="214"/>
      <c r="AD73" s="214"/>
      <c r="AE73" s="214" t="s">
        <v>106</v>
      </c>
      <c r="AF73" s="214">
        <v>0</v>
      </c>
      <c r="AG73" s="214"/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15"/>
      <c r="B74" s="221"/>
      <c r="C74" s="267" t="s">
        <v>172</v>
      </c>
      <c r="D74" s="226"/>
      <c r="E74" s="231">
        <v>568.98204999999996</v>
      </c>
      <c r="F74" s="234"/>
      <c r="G74" s="234"/>
      <c r="H74" s="234"/>
      <c r="I74" s="234"/>
      <c r="J74" s="234"/>
      <c r="K74" s="234"/>
      <c r="L74" s="234"/>
      <c r="M74" s="234"/>
      <c r="N74" s="224"/>
      <c r="O74" s="224"/>
      <c r="P74" s="224"/>
      <c r="Q74" s="224"/>
      <c r="R74" s="224"/>
      <c r="S74" s="224"/>
      <c r="T74" s="225"/>
      <c r="U74" s="224"/>
      <c r="V74" s="214"/>
      <c r="W74" s="214"/>
      <c r="X74" s="214"/>
      <c r="Y74" s="214"/>
      <c r="Z74" s="214"/>
      <c r="AA74" s="214"/>
      <c r="AB74" s="214"/>
      <c r="AC74" s="214"/>
      <c r="AD74" s="214"/>
      <c r="AE74" s="214" t="s">
        <v>106</v>
      </c>
      <c r="AF74" s="214">
        <v>0</v>
      </c>
      <c r="AG74" s="214"/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15"/>
      <c r="B75" s="221"/>
      <c r="C75" s="267" t="s">
        <v>173</v>
      </c>
      <c r="D75" s="226"/>
      <c r="E75" s="231">
        <v>62.5</v>
      </c>
      <c r="F75" s="234"/>
      <c r="G75" s="234"/>
      <c r="H75" s="234"/>
      <c r="I75" s="234"/>
      <c r="J75" s="234"/>
      <c r="K75" s="234"/>
      <c r="L75" s="234"/>
      <c r="M75" s="234"/>
      <c r="N75" s="224"/>
      <c r="O75" s="224"/>
      <c r="P75" s="224"/>
      <c r="Q75" s="224"/>
      <c r="R75" s="224"/>
      <c r="S75" s="224"/>
      <c r="T75" s="225"/>
      <c r="U75" s="224"/>
      <c r="V75" s="214"/>
      <c r="W75" s="214"/>
      <c r="X75" s="214"/>
      <c r="Y75" s="214"/>
      <c r="Z75" s="214"/>
      <c r="AA75" s="214"/>
      <c r="AB75" s="214"/>
      <c r="AC75" s="214"/>
      <c r="AD75" s="214"/>
      <c r="AE75" s="214" t="s">
        <v>106</v>
      </c>
      <c r="AF75" s="214">
        <v>0</v>
      </c>
      <c r="AG75" s="214"/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ht="22.5" outlineLevel="1" x14ac:dyDescent="0.2">
      <c r="A76" s="215">
        <v>22</v>
      </c>
      <c r="B76" s="221" t="s">
        <v>174</v>
      </c>
      <c r="C76" s="266" t="s">
        <v>175</v>
      </c>
      <c r="D76" s="223" t="s">
        <v>133</v>
      </c>
      <c r="E76" s="230">
        <v>568.98204999999996</v>
      </c>
      <c r="F76" s="233"/>
      <c r="G76" s="234">
        <f>ROUND(E76*F76,2)</f>
        <v>0</v>
      </c>
      <c r="H76" s="233"/>
      <c r="I76" s="234">
        <f>ROUND(E76*H76,2)</f>
        <v>0</v>
      </c>
      <c r="J76" s="233"/>
      <c r="K76" s="234">
        <f>ROUND(E76*J76,2)</f>
        <v>0</v>
      </c>
      <c r="L76" s="234">
        <v>21</v>
      </c>
      <c r="M76" s="234">
        <f>G76*(1+L76/100)</f>
        <v>0</v>
      </c>
      <c r="N76" s="224">
        <v>0.48574000000000001</v>
      </c>
      <c r="O76" s="224">
        <f>ROUND(E76*N76,5)</f>
        <v>276.37734</v>
      </c>
      <c r="P76" s="224">
        <v>0</v>
      </c>
      <c r="Q76" s="224">
        <f>ROUND(E76*P76,5)</f>
        <v>0</v>
      </c>
      <c r="R76" s="224"/>
      <c r="S76" s="224"/>
      <c r="T76" s="225">
        <v>5.7000000000000002E-2</v>
      </c>
      <c r="U76" s="224">
        <f>ROUND(E76*T76,2)</f>
        <v>32.43</v>
      </c>
      <c r="V76" s="214"/>
      <c r="W76" s="214"/>
      <c r="X76" s="214"/>
      <c r="Y76" s="214"/>
      <c r="Z76" s="214"/>
      <c r="AA76" s="214"/>
      <c r="AB76" s="214"/>
      <c r="AC76" s="214"/>
      <c r="AD76" s="214"/>
      <c r="AE76" s="214" t="s">
        <v>104</v>
      </c>
      <c r="AF76" s="214"/>
      <c r="AG76" s="214"/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15"/>
      <c r="B77" s="221"/>
      <c r="C77" s="267" t="s">
        <v>172</v>
      </c>
      <c r="D77" s="226"/>
      <c r="E77" s="231">
        <v>568.98204999999996</v>
      </c>
      <c r="F77" s="234"/>
      <c r="G77" s="234"/>
      <c r="H77" s="234"/>
      <c r="I77" s="234"/>
      <c r="J77" s="234"/>
      <c r="K77" s="234"/>
      <c r="L77" s="234"/>
      <c r="M77" s="234"/>
      <c r="N77" s="224"/>
      <c r="O77" s="224"/>
      <c r="P77" s="224"/>
      <c r="Q77" s="224"/>
      <c r="R77" s="224"/>
      <c r="S77" s="224"/>
      <c r="T77" s="225"/>
      <c r="U77" s="224"/>
      <c r="V77" s="214"/>
      <c r="W77" s="214"/>
      <c r="X77" s="214"/>
      <c r="Y77" s="214"/>
      <c r="Z77" s="214"/>
      <c r="AA77" s="214"/>
      <c r="AB77" s="214"/>
      <c r="AC77" s="214"/>
      <c r="AD77" s="214"/>
      <c r="AE77" s="214" t="s">
        <v>106</v>
      </c>
      <c r="AF77" s="214">
        <v>0</v>
      </c>
      <c r="AG77" s="214"/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15">
        <v>23</v>
      </c>
      <c r="B78" s="221" t="s">
        <v>176</v>
      </c>
      <c r="C78" s="266" t="s">
        <v>177</v>
      </c>
      <c r="D78" s="223" t="s">
        <v>133</v>
      </c>
      <c r="E78" s="230">
        <v>494.767</v>
      </c>
      <c r="F78" s="233"/>
      <c r="G78" s="234">
        <f>ROUND(E78*F78,2)</f>
        <v>0</v>
      </c>
      <c r="H78" s="233"/>
      <c r="I78" s="234">
        <f>ROUND(E78*H78,2)</f>
        <v>0</v>
      </c>
      <c r="J78" s="233"/>
      <c r="K78" s="234">
        <f>ROUND(E78*J78,2)</f>
        <v>0</v>
      </c>
      <c r="L78" s="234">
        <v>21</v>
      </c>
      <c r="M78" s="234">
        <f>G78*(1+L78/100)</f>
        <v>0</v>
      </c>
      <c r="N78" s="224">
        <v>0.105</v>
      </c>
      <c r="O78" s="224">
        <f>ROUND(E78*N78,5)</f>
        <v>51.950539999999997</v>
      </c>
      <c r="P78" s="224">
        <v>0</v>
      </c>
      <c r="Q78" s="224">
        <f>ROUND(E78*P78,5)</f>
        <v>0</v>
      </c>
      <c r="R78" s="224"/>
      <c r="S78" s="224"/>
      <c r="T78" s="225">
        <v>2.4E-2</v>
      </c>
      <c r="U78" s="224">
        <f>ROUND(E78*T78,2)</f>
        <v>11.87</v>
      </c>
      <c r="V78" s="214"/>
      <c r="W78" s="214"/>
      <c r="X78" s="214"/>
      <c r="Y78" s="214"/>
      <c r="Z78" s="214"/>
      <c r="AA78" s="214"/>
      <c r="AB78" s="214"/>
      <c r="AC78" s="214"/>
      <c r="AD78" s="214"/>
      <c r="AE78" s="214" t="s">
        <v>104</v>
      </c>
      <c r="AF78" s="214"/>
      <c r="AG78" s="214"/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15"/>
      <c r="B79" s="221"/>
      <c r="C79" s="267" t="s">
        <v>178</v>
      </c>
      <c r="D79" s="226"/>
      <c r="E79" s="231">
        <v>494.767</v>
      </c>
      <c r="F79" s="234"/>
      <c r="G79" s="234"/>
      <c r="H79" s="234"/>
      <c r="I79" s="234"/>
      <c r="J79" s="234"/>
      <c r="K79" s="234"/>
      <c r="L79" s="234"/>
      <c r="M79" s="234"/>
      <c r="N79" s="224"/>
      <c r="O79" s="224"/>
      <c r="P79" s="224"/>
      <c r="Q79" s="224"/>
      <c r="R79" s="224"/>
      <c r="S79" s="224"/>
      <c r="T79" s="225"/>
      <c r="U79" s="224"/>
      <c r="V79" s="214"/>
      <c r="W79" s="214"/>
      <c r="X79" s="214"/>
      <c r="Y79" s="214"/>
      <c r="Z79" s="214"/>
      <c r="AA79" s="214"/>
      <c r="AB79" s="214"/>
      <c r="AC79" s="214"/>
      <c r="AD79" s="214"/>
      <c r="AE79" s="214" t="s">
        <v>106</v>
      </c>
      <c r="AF79" s="214">
        <v>0</v>
      </c>
      <c r="AG79" s="214"/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15">
        <v>24</v>
      </c>
      <c r="B80" s="221" t="s">
        <v>179</v>
      </c>
      <c r="C80" s="266" t="s">
        <v>180</v>
      </c>
      <c r="D80" s="223" t="s">
        <v>133</v>
      </c>
      <c r="E80" s="230">
        <v>62.5</v>
      </c>
      <c r="F80" s="233"/>
      <c r="G80" s="234">
        <f>ROUND(E80*F80,2)</f>
        <v>0</v>
      </c>
      <c r="H80" s="233"/>
      <c r="I80" s="234">
        <f>ROUND(E80*H80,2)</f>
        <v>0</v>
      </c>
      <c r="J80" s="233"/>
      <c r="K80" s="234">
        <f>ROUND(E80*J80,2)</f>
        <v>0</v>
      </c>
      <c r="L80" s="234">
        <v>21</v>
      </c>
      <c r="M80" s="234">
        <f>G80*(1+L80/100)</f>
        <v>0</v>
      </c>
      <c r="N80" s="224">
        <v>0.2334</v>
      </c>
      <c r="O80" s="224">
        <f>ROUND(E80*N80,5)</f>
        <v>14.5875</v>
      </c>
      <c r="P80" s="224">
        <v>0</v>
      </c>
      <c r="Q80" s="224">
        <f>ROUND(E80*P80,5)</f>
        <v>0</v>
      </c>
      <c r="R80" s="224"/>
      <c r="S80" s="224"/>
      <c r="T80" s="225">
        <v>0.106</v>
      </c>
      <c r="U80" s="224">
        <f>ROUND(E80*T80,2)</f>
        <v>6.63</v>
      </c>
      <c r="V80" s="214"/>
      <c r="W80" s="214"/>
      <c r="X80" s="214"/>
      <c r="Y80" s="214"/>
      <c r="Z80" s="214"/>
      <c r="AA80" s="214"/>
      <c r="AB80" s="214"/>
      <c r="AC80" s="214"/>
      <c r="AD80" s="214"/>
      <c r="AE80" s="214" t="s">
        <v>104</v>
      </c>
      <c r="AF80" s="214"/>
      <c r="AG80" s="214"/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15"/>
      <c r="B81" s="221"/>
      <c r="C81" s="267" t="s">
        <v>173</v>
      </c>
      <c r="D81" s="226"/>
      <c r="E81" s="231">
        <v>62.5</v>
      </c>
      <c r="F81" s="234"/>
      <c r="G81" s="234"/>
      <c r="H81" s="234"/>
      <c r="I81" s="234"/>
      <c r="J81" s="234"/>
      <c r="K81" s="234"/>
      <c r="L81" s="234"/>
      <c r="M81" s="234"/>
      <c r="N81" s="224"/>
      <c r="O81" s="224"/>
      <c r="P81" s="224"/>
      <c r="Q81" s="224"/>
      <c r="R81" s="224"/>
      <c r="S81" s="224"/>
      <c r="T81" s="225"/>
      <c r="U81" s="224"/>
      <c r="V81" s="214"/>
      <c r="W81" s="214"/>
      <c r="X81" s="214"/>
      <c r="Y81" s="214"/>
      <c r="Z81" s="214"/>
      <c r="AA81" s="214"/>
      <c r="AB81" s="214"/>
      <c r="AC81" s="214"/>
      <c r="AD81" s="214"/>
      <c r="AE81" s="214" t="s">
        <v>106</v>
      </c>
      <c r="AF81" s="214">
        <v>0</v>
      </c>
      <c r="AG81" s="214"/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ht="22.5" outlineLevel="1" x14ac:dyDescent="0.2">
      <c r="A82" s="215">
        <v>25</v>
      </c>
      <c r="B82" s="221" t="s">
        <v>181</v>
      </c>
      <c r="C82" s="266" t="s">
        <v>182</v>
      </c>
      <c r="D82" s="223" t="s">
        <v>133</v>
      </c>
      <c r="E82" s="230">
        <v>494.767</v>
      </c>
      <c r="F82" s="233"/>
      <c r="G82" s="234">
        <f>ROUND(E82*F82,2)</f>
        <v>0</v>
      </c>
      <c r="H82" s="233"/>
      <c r="I82" s="234">
        <f>ROUND(E82*H82,2)</f>
        <v>0</v>
      </c>
      <c r="J82" s="233"/>
      <c r="K82" s="234">
        <f>ROUND(E82*J82,2)</f>
        <v>0</v>
      </c>
      <c r="L82" s="234">
        <v>21</v>
      </c>
      <c r="M82" s="234">
        <f>G82*(1+L82/100)</f>
        <v>0</v>
      </c>
      <c r="N82" s="224">
        <v>0.12715000000000001</v>
      </c>
      <c r="O82" s="224">
        <f>ROUND(E82*N82,5)</f>
        <v>62.909619999999997</v>
      </c>
      <c r="P82" s="224">
        <v>0</v>
      </c>
      <c r="Q82" s="224">
        <f>ROUND(E82*P82,5)</f>
        <v>0</v>
      </c>
      <c r="R82" s="224"/>
      <c r="S82" s="224"/>
      <c r="T82" s="225">
        <v>7.1999999999999995E-2</v>
      </c>
      <c r="U82" s="224">
        <f>ROUND(E82*T82,2)</f>
        <v>35.619999999999997</v>
      </c>
      <c r="V82" s="214"/>
      <c r="W82" s="214"/>
      <c r="X82" s="214"/>
      <c r="Y82" s="214"/>
      <c r="Z82" s="214"/>
      <c r="AA82" s="214"/>
      <c r="AB82" s="214"/>
      <c r="AC82" s="214"/>
      <c r="AD82" s="214"/>
      <c r="AE82" s="214" t="s">
        <v>104</v>
      </c>
      <c r="AF82" s="214"/>
      <c r="AG82" s="214"/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15"/>
      <c r="B83" s="221"/>
      <c r="C83" s="267" t="s">
        <v>178</v>
      </c>
      <c r="D83" s="226"/>
      <c r="E83" s="231">
        <v>494.767</v>
      </c>
      <c r="F83" s="234"/>
      <c r="G83" s="234"/>
      <c r="H83" s="234"/>
      <c r="I83" s="234"/>
      <c r="J83" s="234"/>
      <c r="K83" s="234"/>
      <c r="L83" s="234"/>
      <c r="M83" s="234"/>
      <c r="N83" s="224"/>
      <c r="O83" s="224"/>
      <c r="P83" s="224"/>
      <c r="Q83" s="224"/>
      <c r="R83" s="224"/>
      <c r="S83" s="224"/>
      <c r="T83" s="225"/>
      <c r="U83" s="224"/>
      <c r="V83" s="214"/>
      <c r="W83" s="214"/>
      <c r="X83" s="214"/>
      <c r="Y83" s="214"/>
      <c r="Z83" s="214"/>
      <c r="AA83" s="214"/>
      <c r="AB83" s="214"/>
      <c r="AC83" s="214"/>
      <c r="AD83" s="214"/>
      <c r="AE83" s="214" t="s">
        <v>106</v>
      </c>
      <c r="AF83" s="214">
        <v>0</v>
      </c>
      <c r="AG83" s="214"/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15">
        <v>26</v>
      </c>
      <c r="B84" s="221" t="s">
        <v>183</v>
      </c>
      <c r="C84" s="266" t="s">
        <v>184</v>
      </c>
      <c r="D84" s="223" t="s">
        <v>103</v>
      </c>
      <c r="E84" s="230">
        <v>24.626925</v>
      </c>
      <c r="F84" s="233"/>
      <c r="G84" s="234">
        <f>ROUND(E84*F84,2)</f>
        <v>0</v>
      </c>
      <c r="H84" s="233"/>
      <c r="I84" s="234">
        <f>ROUND(E84*H84,2)</f>
        <v>0</v>
      </c>
      <c r="J84" s="233"/>
      <c r="K84" s="234">
        <f>ROUND(E84*J84,2)</f>
        <v>0</v>
      </c>
      <c r="L84" s="234">
        <v>21</v>
      </c>
      <c r="M84" s="234">
        <f>G84*(1+L84/100)</f>
        <v>0</v>
      </c>
      <c r="N84" s="224">
        <v>0</v>
      </c>
      <c r="O84" s="224">
        <f>ROUND(E84*N84,5)</f>
        <v>0</v>
      </c>
      <c r="P84" s="224">
        <v>0</v>
      </c>
      <c r="Q84" s="224">
        <f>ROUND(E84*P84,5)</f>
        <v>0</v>
      </c>
      <c r="R84" s="224"/>
      <c r="S84" s="224"/>
      <c r="T84" s="225">
        <v>0.96</v>
      </c>
      <c r="U84" s="224">
        <f>ROUND(E84*T84,2)</f>
        <v>23.64</v>
      </c>
      <c r="V84" s="214"/>
      <c r="W84" s="214"/>
      <c r="X84" s="214"/>
      <c r="Y84" s="214"/>
      <c r="Z84" s="214"/>
      <c r="AA84" s="214"/>
      <c r="AB84" s="214"/>
      <c r="AC84" s="214"/>
      <c r="AD84" s="214"/>
      <c r="AE84" s="214" t="s">
        <v>104</v>
      </c>
      <c r="AF84" s="214"/>
      <c r="AG84" s="214"/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15"/>
      <c r="B85" s="221"/>
      <c r="C85" s="267" t="s">
        <v>185</v>
      </c>
      <c r="D85" s="226"/>
      <c r="E85" s="231">
        <v>24.626925</v>
      </c>
      <c r="F85" s="234"/>
      <c r="G85" s="234"/>
      <c r="H85" s="234"/>
      <c r="I85" s="234"/>
      <c r="J85" s="234"/>
      <c r="K85" s="234"/>
      <c r="L85" s="234"/>
      <c r="M85" s="234"/>
      <c r="N85" s="224"/>
      <c r="O85" s="224"/>
      <c r="P85" s="224"/>
      <c r="Q85" s="224"/>
      <c r="R85" s="224"/>
      <c r="S85" s="224"/>
      <c r="T85" s="225"/>
      <c r="U85" s="224"/>
      <c r="V85" s="214"/>
      <c r="W85" s="214"/>
      <c r="X85" s="214"/>
      <c r="Y85" s="214"/>
      <c r="Z85" s="214"/>
      <c r="AA85" s="214"/>
      <c r="AB85" s="214"/>
      <c r="AC85" s="214"/>
      <c r="AD85" s="214"/>
      <c r="AE85" s="214" t="s">
        <v>106</v>
      </c>
      <c r="AF85" s="214">
        <v>0</v>
      </c>
      <c r="AG85" s="214"/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15">
        <v>27</v>
      </c>
      <c r="B86" s="221" t="s">
        <v>186</v>
      </c>
      <c r="C86" s="266" t="s">
        <v>187</v>
      </c>
      <c r="D86" s="223" t="s">
        <v>133</v>
      </c>
      <c r="E86" s="230">
        <v>98.5077</v>
      </c>
      <c r="F86" s="233"/>
      <c r="G86" s="234">
        <f>ROUND(E86*F86,2)</f>
        <v>0</v>
      </c>
      <c r="H86" s="233"/>
      <c r="I86" s="234">
        <f>ROUND(E86*H86,2)</f>
        <v>0</v>
      </c>
      <c r="J86" s="233"/>
      <c r="K86" s="234">
        <f>ROUND(E86*J86,2)</f>
        <v>0</v>
      </c>
      <c r="L86" s="234">
        <v>21</v>
      </c>
      <c r="M86" s="234">
        <f>G86*(1+L86/100)</f>
        <v>0</v>
      </c>
      <c r="N86" s="224">
        <v>0.1023</v>
      </c>
      <c r="O86" s="224">
        <f>ROUND(E86*N86,5)</f>
        <v>10.07734</v>
      </c>
      <c r="P86" s="224">
        <v>0</v>
      </c>
      <c r="Q86" s="224">
        <f>ROUND(E86*P86,5)</f>
        <v>0</v>
      </c>
      <c r="R86" s="224"/>
      <c r="S86" s="224"/>
      <c r="T86" s="225">
        <v>4.4999999999999998E-2</v>
      </c>
      <c r="U86" s="224">
        <f>ROUND(E86*T86,2)</f>
        <v>4.43</v>
      </c>
      <c r="V86" s="214"/>
      <c r="W86" s="214"/>
      <c r="X86" s="214"/>
      <c r="Y86" s="214"/>
      <c r="Z86" s="214"/>
      <c r="AA86" s="214"/>
      <c r="AB86" s="214"/>
      <c r="AC86" s="214"/>
      <c r="AD86" s="214"/>
      <c r="AE86" s="214" t="s">
        <v>104</v>
      </c>
      <c r="AF86" s="214"/>
      <c r="AG86" s="214"/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15"/>
      <c r="B87" s="221"/>
      <c r="C87" s="267" t="s">
        <v>135</v>
      </c>
      <c r="D87" s="226"/>
      <c r="E87" s="231">
        <v>98.5077</v>
      </c>
      <c r="F87" s="234"/>
      <c r="G87" s="234"/>
      <c r="H87" s="234"/>
      <c r="I87" s="234"/>
      <c r="J87" s="234"/>
      <c r="K87" s="234"/>
      <c r="L87" s="234"/>
      <c r="M87" s="234"/>
      <c r="N87" s="224"/>
      <c r="O87" s="224"/>
      <c r="P87" s="224"/>
      <c r="Q87" s="224"/>
      <c r="R87" s="224"/>
      <c r="S87" s="224"/>
      <c r="T87" s="225"/>
      <c r="U87" s="224"/>
      <c r="V87" s="214"/>
      <c r="W87" s="214"/>
      <c r="X87" s="214"/>
      <c r="Y87" s="214"/>
      <c r="Z87" s="214"/>
      <c r="AA87" s="214"/>
      <c r="AB87" s="214"/>
      <c r="AC87" s="214"/>
      <c r="AD87" s="214"/>
      <c r="AE87" s="214" t="s">
        <v>106</v>
      </c>
      <c r="AF87" s="214">
        <v>0</v>
      </c>
      <c r="AG87" s="214"/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x14ac:dyDescent="0.2">
      <c r="A88" s="216" t="s">
        <v>99</v>
      </c>
      <c r="B88" s="222" t="s">
        <v>66</v>
      </c>
      <c r="C88" s="268" t="s">
        <v>67</v>
      </c>
      <c r="D88" s="227"/>
      <c r="E88" s="232"/>
      <c r="F88" s="235"/>
      <c r="G88" s="235">
        <f>SUMIF(AE89:AE104,"&lt;&gt;NOR",G89:G104)</f>
        <v>0</v>
      </c>
      <c r="H88" s="235"/>
      <c r="I88" s="235">
        <f>SUM(I89:I104)</f>
        <v>0</v>
      </c>
      <c r="J88" s="235"/>
      <c r="K88" s="235">
        <f>SUM(K89:K104)</f>
        <v>0</v>
      </c>
      <c r="L88" s="235"/>
      <c r="M88" s="235">
        <f>SUM(M89:M104)</f>
        <v>0</v>
      </c>
      <c r="N88" s="228"/>
      <c r="O88" s="228">
        <f>SUM(O89:O104)</f>
        <v>0.89979999999999993</v>
      </c>
      <c r="P88" s="228"/>
      <c r="Q88" s="228">
        <f>SUM(Q89:Q104)</f>
        <v>0</v>
      </c>
      <c r="R88" s="228"/>
      <c r="S88" s="228"/>
      <c r="T88" s="229"/>
      <c r="U88" s="228">
        <f>SUM(U89:U104)</f>
        <v>5.58</v>
      </c>
      <c r="AE88" t="s">
        <v>100</v>
      </c>
    </row>
    <row r="89" spans="1:60" outlineLevel="1" x14ac:dyDescent="0.2">
      <c r="A89" s="215">
        <v>28</v>
      </c>
      <c r="B89" s="221" t="s">
        <v>188</v>
      </c>
      <c r="C89" s="266" t="s">
        <v>189</v>
      </c>
      <c r="D89" s="223" t="s">
        <v>163</v>
      </c>
      <c r="E89" s="230">
        <v>4</v>
      </c>
      <c r="F89" s="233"/>
      <c r="G89" s="234">
        <f>ROUND(E89*F89,2)</f>
        <v>0</v>
      </c>
      <c r="H89" s="233"/>
      <c r="I89" s="234">
        <f>ROUND(E89*H89,2)</f>
        <v>0</v>
      </c>
      <c r="J89" s="233"/>
      <c r="K89" s="234">
        <f>ROUND(E89*J89,2)</f>
        <v>0</v>
      </c>
      <c r="L89" s="234">
        <v>21</v>
      </c>
      <c r="M89" s="234">
        <f>G89*(1+L89/100)</f>
        <v>0</v>
      </c>
      <c r="N89" s="224">
        <v>0.1133</v>
      </c>
      <c r="O89" s="224">
        <f>ROUND(E89*N89,5)</f>
        <v>0.45319999999999999</v>
      </c>
      <c r="P89" s="224">
        <v>0</v>
      </c>
      <c r="Q89" s="224">
        <f>ROUND(E89*P89,5)</f>
        <v>0</v>
      </c>
      <c r="R89" s="224"/>
      <c r="S89" s="224"/>
      <c r="T89" s="225">
        <v>0.91800000000000004</v>
      </c>
      <c r="U89" s="224">
        <f>ROUND(E89*T89,2)</f>
        <v>3.67</v>
      </c>
      <c r="V89" s="214"/>
      <c r="W89" s="214"/>
      <c r="X89" s="214"/>
      <c r="Y89" s="214"/>
      <c r="Z89" s="214"/>
      <c r="AA89" s="214"/>
      <c r="AB89" s="214"/>
      <c r="AC89" s="214"/>
      <c r="AD89" s="214"/>
      <c r="AE89" s="214" t="s">
        <v>104</v>
      </c>
      <c r="AF89" s="214"/>
      <c r="AG89" s="214"/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15"/>
      <c r="B90" s="221"/>
      <c r="C90" s="267" t="s">
        <v>190</v>
      </c>
      <c r="D90" s="226"/>
      <c r="E90" s="231">
        <v>4</v>
      </c>
      <c r="F90" s="234"/>
      <c r="G90" s="234"/>
      <c r="H90" s="234"/>
      <c r="I90" s="234"/>
      <c r="J90" s="234"/>
      <c r="K90" s="234"/>
      <c r="L90" s="234"/>
      <c r="M90" s="234"/>
      <c r="N90" s="224"/>
      <c r="O90" s="224"/>
      <c r="P90" s="224"/>
      <c r="Q90" s="224"/>
      <c r="R90" s="224"/>
      <c r="S90" s="224"/>
      <c r="T90" s="225"/>
      <c r="U90" s="224"/>
      <c r="V90" s="214"/>
      <c r="W90" s="214"/>
      <c r="X90" s="214"/>
      <c r="Y90" s="214"/>
      <c r="Z90" s="214"/>
      <c r="AA90" s="214"/>
      <c r="AB90" s="214"/>
      <c r="AC90" s="214"/>
      <c r="AD90" s="214"/>
      <c r="AE90" s="214" t="s">
        <v>106</v>
      </c>
      <c r="AF90" s="214">
        <v>0</v>
      </c>
      <c r="AG90" s="214"/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ht="22.5" outlineLevel="1" x14ac:dyDescent="0.2">
      <c r="A91" s="215">
        <v>29</v>
      </c>
      <c r="B91" s="221" t="s">
        <v>191</v>
      </c>
      <c r="C91" s="266" t="s">
        <v>192</v>
      </c>
      <c r="D91" s="223" t="s">
        <v>163</v>
      </c>
      <c r="E91" s="230">
        <v>6</v>
      </c>
      <c r="F91" s="233"/>
      <c r="G91" s="234">
        <f>ROUND(E91*F91,2)</f>
        <v>0</v>
      </c>
      <c r="H91" s="233"/>
      <c r="I91" s="234">
        <f>ROUND(E91*H91,2)</f>
        <v>0</v>
      </c>
      <c r="J91" s="233"/>
      <c r="K91" s="234">
        <f>ROUND(E91*J91,2)</f>
        <v>0</v>
      </c>
      <c r="L91" s="234">
        <v>21</v>
      </c>
      <c r="M91" s="234">
        <f>G91*(1+L91/100)</f>
        <v>0</v>
      </c>
      <c r="N91" s="224">
        <v>0</v>
      </c>
      <c r="O91" s="224">
        <f>ROUND(E91*N91,5)</f>
        <v>0</v>
      </c>
      <c r="P91" s="224">
        <v>0</v>
      </c>
      <c r="Q91" s="224">
        <f>ROUND(E91*P91,5)</f>
        <v>0</v>
      </c>
      <c r="R91" s="224"/>
      <c r="S91" s="224"/>
      <c r="T91" s="225">
        <v>0.2</v>
      </c>
      <c r="U91" s="224">
        <f>ROUND(E91*T91,2)</f>
        <v>1.2</v>
      </c>
      <c r="V91" s="214"/>
      <c r="W91" s="214"/>
      <c r="X91" s="214"/>
      <c r="Y91" s="214"/>
      <c r="Z91" s="214"/>
      <c r="AA91" s="214"/>
      <c r="AB91" s="214"/>
      <c r="AC91" s="214"/>
      <c r="AD91" s="214"/>
      <c r="AE91" s="214" t="s">
        <v>104</v>
      </c>
      <c r="AF91" s="214"/>
      <c r="AG91" s="214"/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15"/>
      <c r="B92" s="221"/>
      <c r="C92" s="267" t="s">
        <v>193</v>
      </c>
      <c r="D92" s="226"/>
      <c r="E92" s="231">
        <v>6</v>
      </c>
      <c r="F92" s="234"/>
      <c r="G92" s="234"/>
      <c r="H92" s="234"/>
      <c r="I92" s="234"/>
      <c r="J92" s="234"/>
      <c r="K92" s="234"/>
      <c r="L92" s="234"/>
      <c r="M92" s="234"/>
      <c r="N92" s="224"/>
      <c r="O92" s="224"/>
      <c r="P92" s="224"/>
      <c r="Q92" s="224"/>
      <c r="R92" s="224"/>
      <c r="S92" s="224"/>
      <c r="T92" s="225"/>
      <c r="U92" s="224"/>
      <c r="V92" s="214"/>
      <c r="W92" s="214"/>
      <c r="X92" s="214"/>
      <c r="Y92" s="214"/>
      <c r="Z92" s="214"/>
      <c r="AA92" s="214"/>
      <c r="AB92" s="214"/>
      <c r="AC92" s="214"/>
      <c r="AD92" s="214"/>
      <c r="AE92" s="214" t="s">
        <v>106</v>
      </c>
      <c r="AF92" s="214">
        <v>0</v>
      </c>
      <c r="AG92" s="214"/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15">
        <v>30</v>
      </c>
      <c r="B93" s="221" t="s">
        <v>194</v>
      </c>
      <c r="C93" s="266" t="s">
        <v>195</v>
      </c>
      <c r="D93" s="223" t="s">
        <v>163</v>
      </c>
      <c r="E93" s="230">
        <v>2</v>
      </c>
      <c r="F93" s="233"/>
      <c r="G93" s="234">
        <f>ROUND(E93*F93,2)</f>
        <v>0</v>
      </c>
      <c r="H93" s="233"/>
      <c r="I93" s="234">
        <f>ROUND(E93*H93,2)</f>
        <v>0</v>
      </c>
      <c r="J93" s="233"/>
      <c r="K93" s="234">
        <f>ROUND(E93*J93,2)</f>
        <v>0</v>
      </c>
      <c r="L93" s="234">
        <v>21</v>
      </c>
      <c r="M93" s="234">
        <f>G93*(1+L93/100)</f>
        <v>0</v>
      </c>
      <c r="N93" s="224">
        <v>5.1000000000000004E-3</v>
      </c>
      <c r="O93" s="224">
        <f>ROUND(E93*N93,5)</f>
        <v>1.0200000000000001E-2</v>
      </c>
      <c r="P93" s="224">
        <v>0</v>
      </c>
      <c r="Q93" s="224">
        <f>ROUND(E93*P93,5)</f>
        <v>0</v>
      </c>
      <c r="R93" s="224"/>
      <c r="S93" s="224"/>
      <c r="T93" s="225">
        <v>0</v>
      </c>
      <c r="U93" s="224">
        <f>ROUND(E93*T93,2)</f>
        <v>0</v>
      </c>
      <c r="V93" s="214"/>
      <c r="W93" s="214"/>
      <c r="X93" s="214"/>
      <c r="Y93" s="214"/>
      <c r="Z93" s="214"/>
      <c r="AA93" s="214"/>
      <c r="AB93" s="214"/>
      <c r="AC93" s="214"/>
      <c r="AD93" s="214"/>
      <c r="AE93" s="214" t="s">
        <v>147</v>
      </c>
      <c r="AF93" s="214"/>
      <c r="AG93" s="214"/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15"/>
      <c r="B94" s="221"/>
      <c r="C94" s="267" t="s">
        <v>196</v>
      </c>
      <c r="D94" s="226"/>
      <c r="E94" s="231">
        <v>2</v>
      </c>
      <c r="F94" s="234"/>
      <c r="G94" s="234"/>
      <c r="H94" s="234"/>
      <c r="I94" s="234"/>
      <c r="J94" s="234"/>
      <c r="K94" s="234"/>
      <c r="L94" s="234"/>
      <c r="M94" s="234"/>
      <c r="N94" s="224"/>
      <c r="O94" s="224"/>
      <c r="P94" s="224"/>
      <c r="Q94" s="224"/>
      <c r="R94" s="224"/>
      <c r="S94" s="224"/>
      <c r="T94" s="225"/>
      <c r="U94" s="224"/>
      <c r="V94" s="214"/>
      <c r="W94" s="214"/>
      <c r="X94" s="214"/>
      <c r="Y94" s="214"/>
      <c r="Z94" s="214"/>
      <c r="AA94" s="214"/>
      <c r="AB94" s="214"/>
      <c r="AC94" s="214"/>
      <c r="AD94" s="214"/>
      <c r="AE94" s="214" t="s">
        <v>106</v>
      </c>
      <c r="AF94" s="214">
        <v>0</v>
      </c>
      <c r="AG94" s="214"/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15">
        <v>31</v>
      </c>
      <c r="B95" s="221" t="s">
        <v>197</v>
      </c>
      <c r="C95" s="266" t="s">
        <v>198</v>
      </c>
      <c r="D95" s="223" t="s">
        <v>163</v>
      </c>
      <c r="E95" s="230">
        <v>2</v>
      </c>
      <c r="F95" s="233"/>
      <c r="G95" s="234">
        <f>ROUND(E95*F95,2)</f>
        <v>0</v>
      </c>
      <c r="H95" s="233"/>
      <c r="I95" s="234">
        <f>ROUND(E95*H95,2)</f>
        <v>0</v>
      </c>
      <c r="J95" s="233"/>
      <c r="K95" s="234">
        <f>ROUND(E95*J95,2)</f>
        <v>0</v>
      </c>
      <c r="L95" s="234">
        <v>21</v>
      </c>
      <c r="M95" s="234">
        <f>G95*(1+L95/100)</f>
        <v>0</v>
      </c>
      <c r="N95" s="224">
        <v>5.1000000000000004E-3</v>
      </c>
      <c r="O95" s="224">
        <f>ROUND(E95*N95,5)</f>
        <v>1.0200000000000001E-2</v>
      </c>
      <c r="P95" s="224">
        <v>0</v>
      </c>
      <c r="Q95" s="224">
        <f>ROUND(E95*P95,5)</f>
        <v>0</v>
      </c>
      <c r="R95" s="224"/>
      <c r="S95" s="224"/>
      <c r="T95" s="225">
        <v>0</v>
      </c>
      <c r="U95" s="224">
        <f>ROUND(E95*T95,2)</f>
        <v>0</v>
      </c>
      <c r="V95" s="214"/>
      <c r="W95" s="214"/>
      <c r="X95" s="214"/>
      <c r="Y95" s="214"/>
      <c r="Z95" s="214"/>
      <c r="AA95" s="214"/>
      <c r="AB95" s="214"/>
      <c r="AC95" s="214"/>
      <c r="AD95" s="214"/>
      <c r="AE95" s="214" t="s">
        <v>147</v>
      </c>
      <c r="AF95" s="214"/>
      <c r="AG95" s="214"/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15"/>
      <c r="B96" s="221"/>
      <c r="C96" s="267" t="s">
        <v>199</v>
      </c>
      <c r="D96" s="226"/>
      <c r="E96" s="231">
        <v>2</v>
      </c>
      <c r="F96" s="234"/>
      <c r="G96" s="234"/>
      <c r="H96" s="234"/>
      <c r="I96" s="234"/>
      <c r="J96" s="234"/>
      <c r="K96" s="234"/>
      <c r="L96" s="234"/>
      <c r="M96" s="234"/>
      <c r="N96" s="224"/>
      <c r="O96" s="224"/>
      <c r="P96" s="224"/>
      <c r="Q96" s="224"/>
      <c r="R96" s="224"/>
      <c r="S96" s="224"/>
      <c r="T96" s="225"/>
      <c r="U96" s="224"/>
      <c r="V96" s="214"/>
      <c r="W96" s="214"/>
      <c r="X96" s="214"/>
      <c r="Y96" s="214"/>
      <c r="Z96" s="214"/>
      <c r="AA96" s="214"/>
      <c r="AB96" s="214"/>
      <c r="AC96" s="214"/>
      <c r="AD96" s="214"/>
      <c r="AE96" s="214" t="s">
        <v>106</v>
      </c>
      <c r="AF96" s="214">
        <v>0</v>
      </c>
      <c r="AG96" s="214"/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15">
        <v>32</v>
      </c>
      <c r="B97" s="221" t="s">
        <v>200</v>
      </c>
      <c r="C97" s="266" t="s">
        <v>201</v>
      </c>
      <c r="D97" s="223" t="s">
        <v>163</v>
      </c>
      <c r="E97" s="230">
        <v>2</v>
      </c>
      <c r="F97" s="233"/>
      <c r="G97" s="234">
        <f>ROUND(E97*F97,2)</f>
        <v>0</v>
      </c>
      <c r="H97" s="233"/>
      <c r="I97" s="234">
        <f>ROUND(E97*H97,2)</f>
        <v>0</v>
      </c>
      <c r="J97" s="233"/>
      <c r="K97" s="234">
        <f>ROUND(E97*J97,2)</f>
        <v>0</v>
      </c>
      <c r="L97" s="234">
        <v>21</v>
      </c>
      <c r="M97" s="234">
        <f>G97*(1+L97/100)</f>
        <v>0</v>
      </c>
      <c r="N97" s="224">
        <v>5.1000000000000004E-3</v>
      </c>
      <c r="O97" s="224">
        <f>ROUND(E97*N97,5)</f>
        <v>1.0200000000000001E-2</v>
      </c>
      <c r="P97" s="224">
        <v>0</v>
      </c>
      <c r="Q97" s="224">
        <f>ROUND(E97*P97,5)</f>
        <v>0</v>
      </c>
      <c r="R97" s="224"/>
      <c r="S97" s="224"/>
      <c r="T97" s="225">
        <v>0</v>
      </c>
      <c r="U97" s="224">
        <f>ROUND(E97*T97,2)</f>
        <v>0</v>
      </c>
      <c r="V97" s="214"/>
      <c r="W97" s="214"/>
      <c r="X97" s="214"/>
      <c r="Y97" s="214"/>
      <c r="Z97" s="214"/>
      <c r="AA97" s="214"/>
      <c r="AB97" s="214"/>
      <c r="AC97" s="214"/>
      <c r="AD97" s="214"/>
      <c r="AE97" s="214" t="s">
        <v>147</v>
      </c>
      <c r="AF97" s="214"/>
      <c r="AG97" s="214"/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15"/>
      <c r="B98" s="221"/>
      <c r="C98" s="267" t="s">
        <v>202</v>
      </c>
      <c r="D98" s="226"/>
      <c r="E98" s="231">
        <v>2</v>
      </c>
      <c r="F98" s="234"/>
      <c r="G98" s="234"/>
      <c r="H98" s="234"/>
      <c r="I98" s="234"/>
      <c r="J98" s="234"/>
      <c r="K98" s="234"/>
      <c r="L98" s="234"/>
      <c r="M98" s="234"/>
      <c r="N98" s="224"/>
      <c r="O98" s="224"/>
      <c r="P98" s="224"/>
      <c r="Q98" s="224"/>
      <c r="R98" s="224"/>
      <c r="S98" s="224"/>
      <c r="T98" s="225"/>
      <c r="U98" s="224"/>
      <c r="V98" s="214"/>
      <c r="W98" s="214"/>
      <c r="X98" s="214"/>
      <c r="Y98" s="214"/>
      <c r="Z98" s="214"/>
      <c r="AA98" s="214"/>
      <c r="AB98" s="214"/>
      <c r="AC98" s="214"/>
      <c r="AD98" s="214"/>
      <c r="AE98" s="214" t="s">
        <v>106</v>
      </c>
      <c r="AF98" s="214">
        <v>0</v>
      </c>
      <c r="AG98" s="214"/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15">
        <v>33</v>
      </c>
      <c r="B99" s="221" t="s">
        <v>203</v>
      </c>
      <c r="C99" s="266" t="s">
        <v>204</v>
      </c>
      <c r="D99" s="223" t="s">
        <v>205</v>
      </c>
      <c r="E99" s="230">
        <v>8.7707999999999995</v>
      </c>
      <c r="F99" s="233"/>
      <c r="G99" s="234">
        <f>ROUND(E99*F99,2)</f>
        <v>0</v>
      </c>
      <c r="H99" s="233"/>
      <c r="I99" s="234">
        <f>ROUND(E99*H99,2)</f>
        <v>0</v>
      </c>
      <c r="J99" s="233"/>
      <c r="K99" s="234">
        <f>ROUND(E99*J99,2)</f>
        <v>0</v>
      </c>
      <c r="L99" s="234">
        <v>21</v>
      </c>
      <c r="M99" s="234">
        <f>G99*(1+L99/100)</f>
        <v>0</v>
      </c>
      <c r="N99" s="224">
        <v>0</v>
      </c>
      <c r="O99" s="224">
        <f>ROUND(E99*N99,5)</f>
        <v>0</v>
      </c>
      <c r="P99" s="224">
        <v>0</v>
      </c>
      <c r="Q99" s="224">
        <f>ROUND(E99*P99,5)</f>
        <v>0</v>
      </c>
      <c r="R99" s="224"/>
      <c r="S99" s="224"/>
      <c r="T99" s="225">
        <v>5.5E-2</v>
      </c>
      <c r="U99" s="224">
        <f>ROUND(E99*T99,2)</f>
        <v>0.48</v>
      </c>
      <c r="V99" s="214"/>
      <c r="W99" s="214"/>
      <c r="X99" s="214"/>
      <c r="Y99" s="214"/>
      <c r="Z99" s="214"/>
      <c r="AA99" s="214"/>
      <c r="AB99" s="214"/>
      <c r="AC99" s="214"/>
      <c r="AD99" s="214"/>
      <c r="AE99" s="214" t="s">
        <v>104</v>
      </c>
      <c r="AF99" s="214"/>
      <c r="AG99" s="214"/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15"/>
      <c r="B100" s="221"/>
      <c r="C100" s="267" t="s">
        <v>206</v>
      </c>
      <c r="D100" s="226"/>
      <c r="E100" s="231">
        <v>8.7707999999999995</v>
      </c>
      <c r="F100" s="234"/>
      <c r="G100" s="234"/>
      <c r="H100" s="234"/>
      <c r="I100" s="234"/>
      <c r="J100" s="234"/>
      <c r="K100" s="234"/>
      <c r="L100" s="234"/>
      <c r="M100" s="234"/>
      <c r="N100" s="224"/>
      <c r="O100" s="224"/>
      <c r="P100" s="224"/>
      <c r="Q100" s="224"/>
      <c r="R100" s="224"/>
      <c r="S100" s="224"/>
      <c r="T100" s="225"/>
      <c r="U100" s="224"/>
      <c r="V100" s="214"/>
      <c r="W100" s="214"/>
      <c r="X100" s="214"/>
      <c r="Y100" s="214"/>
      <c r="Z100" s="214"/>
      <c r="AA100" s="214"/>
      <c r="AB100" s="214"/>
      <c r="AC100" s="214"/>
      <c r="AD100" s="214"/>
      <c r="AE100" s="214" t="s">
        <v>106</v>
      </c>
      <c r="AF100" s="214">
        <v>0</v>
      </c>
      <c r="AG100" s="214"/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ht="22.5" outlineLevel="1" x14ac:dyDescent="0.2">
      <c r="A101" s="215">
        <v>34</v>
      </c>
      <c r="B101" s="221" t="s">
        <v>207</v>
      </c>
      <c r="C101" s="266" t="s">
        <v>208</v>
      </c>
      <c r="D101" s="223" t="s">
        <v>163</v>
      </c>
      <c r="E101" s="230">
        <v>2</v>
      </c>
      <c r="F101" s="233"/>
      <c r="G101" s="234">
        <f>ROUND(E101*F101,2)</f>
        <v>0</v>
      </c>
      <c r="H101" s="233"/>
      <c r="I101" s="234">
        <f>ROUND(E101*H101,2)</f>
        <v>0</v>
      </c>
      <c r="J101" s="233"/>
      <c r="K101" s="234">
        <f>ROUND(E101*J101,2)</f>
        <v>0</v>
      </c>
      <c r="L101" s="234">
        <v>21</v>
      </c>
      <c r="M101" s="234">
        <f>G101*(1+L101/100)</f>
        <v>0</v>
      </c>
      <c r="N101" s="224">
        <v>6.0000000000000001E-3</v>
      </c>
      <c r="O101" s="224">
        <f>ROUND(E101*N101,5)</f>
        <v>1.2E-2</v>
      </c>
      <c r="P101" s="224">
        <v>0</v>
      </c>
      <c r="Q101" s="224">
        <f>ROUND(E101*P101,5)</f>
        <v>0</v>
      </c>
      <c r="R101" s="224"/>
      <c r="S101" s="224"/>
      <c r="T101" s="225">
        <v>0</v>
      </c>
      <c r="U101" s="224">
        <f>ROUND(E101*T101,2)</f>
        <v>0</v>
      </c>
      <c r="V101" s="214"/>
      <c r="W101" s="214"/>
      <c r="X101" s="214"/>
      <c r="Y101" s="214"/>
      <c r="Z101" s="214"/>
      <c r="AA101" s="214"/>
      <c r="AB101" s="214"/>
      <c r="AC101" s="214"/>
      <c r="AD101" s="214"/>
      <c r="AE101" s="214" t="s">
        <v>147</v>
      </c>
      <c r="AF101" s="214"/>
      <c r="AG101" s="214"/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15"/>
      <c r="B102" s="221"/>
      <c r="C102" s="267" t="s">
        <v>62</v>
      </c>
      <c r="D102" s="226"/>
      <c r="E102" s="231">
        <v>2</v>
      </c>
      <c r="F102" s="234"/>
      <c r="G102" s="234"/>
      <c r="H102" s="234"/>
      <c r="I102" s="234"/>
      <c r="J102" s="234"/>
      <c r="K102" s="234"/>
      <c r="L102" s="234"/>
      <c r="M102" s="234"/>
      <c r="N102" s="224"/>
      <c r="O102" s="224"/>
      <c r="P102" s="224"/>
      <c r="Q102" s="224"/>
      <c r="R102" s="224"/>
      <c r="S102" s="224"/>
      <c r="T102" s="225"/>
      <c r="U102" s="224"/>
      <c r="V102" s="214"/>
      <c r="W102" s="214"/>
      <c r="X102" s="214"/>
      <c r="Y102" s="214"/>
      <c r="Z102" s="214"/>
      <c r="AA102" s="214"/>
      <c r="AB102" s="214"/>
      <c r="AC102" s="214"/>
      <c r="AD102" s="214"/>
      <c r="AE102" s="214" t="s">
        <v>106</v>
      </c>
      <c r="AF102" s="214">
        <v>0</v>
      </c>
      <c r="AG102" s="214"/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15">
        <v>35</v>
      </c>
      <c r="B103" s="221" t="s">
        <v>209</v>
      </c>
      <c r="C103" s="266" t="s">
        <v>210</v>
      </c>
      <c r="D103" s="223" t="s">
        <v>103</v>
      </c>
      <c r="E103" s="230">
        <v>0.16</v>
      </c>
      <c r="F103" s="233"/>
      <c r="G103" s="234">
        <f>ROUND(E103*F103,2)</f>
        <v>0</v>
      </c>
      <c r="H103" s="233"/>
      <c r="I103" s="234">
        <f>ROUND(E103*H103,2)</f>
        <v>0</v>
      </c>
      <c r="J103" s="233"/>
      <c r="K103" s="234">
        <f>ROUND(E103*J103,2)</f>
        <v>0</v>
      </c>
      <c r="L103" s="234">
        <v>21</v>
      </c>
      <c r="M103" s="234">
        <f>G103*(1+L103/100)</f>
        <v>0</v>
      </c>
      <c r="N103" s="224">
        <v>2.5249999999999999</v>
      </c>
      <c r="O103" s="224">
        <f>ROUND(E103*N103,5)</f>
        <v>0.40400000000000003</v>
      </c>
      <c r="P103" s="224">
        <v>0</v>
      </c>
      <c r="Q103" s="224">
        <f>ROUND(E103*P103,5)</f>
        <v>0</v>
      </c>
      <c r="R103" s="224"/>
      <c r="S103" s="224"/>
      <c r="T103" s="225">
        <v>1.4419999999999999</v>
      </c>
      <c r="U103" s="224">
        <f>ROUND(E103*T103,2)</f>
        <v>0.23</v>
      </c>
      <c r="V103" s="214"/>
      <c r="W103" s="214"/>
      <c r="X103" s="214"/>
      <c r="Y103" s="214"/>
      <c r="Z103" s="214"/>
      <c r="AA103" s="214"/>
      <c r="AB103" s="214"/>
      <c r="AC103" s="214"/>
      <c r="AD103" s="214"/>
      <c r="AE103" s="214" t="s">
        <v>104</v>
      </c>
      <c r="AF103" s="214"/>
      <c r="AG103" s="214"/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15"/>
      <c r="B104" s="221"/>
      <c r="C104" s="267" t="s">
        <v>211</v>
      </c>
      <c r="D104" s="226"/>
      <c r="E104" s="231">
        <v>0.16</v>
      </c>
      <c r="F104" s="234"/>
      <c r="G104" s="234"/>
      <c r="H104" s="234"/>
      <c r="I104" s="234"/>
      <c r="J104" s="234"/>
      <c r="K104" s="234"/>
      <c r="L104" s="234"/>
      <c r="M104" s="234"/>
      <c r="N104" s="224"/>
      <c r="O104" s="224"/>
      <c r="P104" s="224"/>
      <c r="Q104" s="224"/>
      <c r="R104" s="224"/>
      <c r="S104" s="224"/>
      <c r="T104" s="225"/>
      <c r="U104" s="224"/>
      <c r="V104" s="214"/>
      <c r="W104" s="214"/>
      <c r="X104" s="214"/>
      <c r="Y104" s="214"/>
      <c r="Z104" s="214"/>
      <c r="AA104" s="214"/>
      <c r="AB104" s="214"/>
      <c r="AC104" s="214"/>
      <c r="AD104" s="214"/>
      <c r="AE104" s="214" t="s">
        <v>106</v>
      </c>
      <c r="AF104" s="214">
        <v>0</v>
      </c>
      <c r="AG104" s="214"/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x14ac:dyDescent="0.2">
      <c r="A105" s="216" t="s">
        <v>99</v>
      </c>
      <c r="B105" s="222" t="s">
        <v>68</v>
      </c>
      <c r="C105" s="268" t="s">
        <v>69</v>
      </c>
      <c r="D105" s="227"/>
      <c r="E105" s="232"/>
      <c r="F105" s="235"/>
      <c r="G105" s="235">
        <f>SUMIF(AE106:AE107,"&lt;&gt;NOR",G106:G107)</f>
        <v>0</v>
      </c>
      <c r="H105" s="235"/>
      <c r="I105" s="235">
        <f>SUM(I106:I107)</f>
        <v>0</v>
      </c>
      <c r="J105" s="235"/>
      <c r="K105" s="235">
        <f>SUM(K106:K107)</f>
        <v>0</v>
      </c>
      <c r="L105" s="235"/>
      <c r="M105" s="235">
        <f>SUM(M106:M107)</f>
        <v>0</v>
      </c>
      <c r="N105" s="228"/>
      <c r="O105" s="228">
        <f>SUM(O106:O107)</f>
        <v>0</v>
      </c>
      <c r="P105" s="228"/>
      <c r="Q105" s="228">
        <f>SUM(Q106:Q107)</f>
        <v>5.2709999999999999</v>
      </c>
      <c r="R105" s="228"/>
      <c r="S105" s="228"/>
      <c r="T105" s="229"/>
      <c r="U105" s="228">
        <f>SUM(U106:U107)</f>
        <v>16.55</v>
      </c>
      <c r="AE105" t="s">
        <v>100</v>
      </c>
    </row>
    <row r="106" spans="1:60" outlineLevel="1" x14ac:dyDescent="0.2">
      <c r="A106" s="215">
        <v>36</v>
      </c>
      <c r="B106" s="221" t="s">
        <v>212</v>
      </c>
      <c r="C106" s="266" t="s">
        <v>213</v>
      </c>
      <c r="D106" s="223" t="s">
        <v>205</v>
      </c>
      <c r="E106" s="230">
        <v>7</v>
      </c>
      <c r="F106" s="233"/>
      <c r="G106" s="234">
        <f>ROUND(E106*F106,2)</f>
        <v>0</v>
      </c>
      <c r="H106" s="233"/>
      <c r="I106" s="234">
        <f>ROUND(E106*H106,2)</f>
        <v>0</v>
      </c>
      <c r="J106" s="233"/>
      <c r="K106" s="234">
        <f>ROUND(E106*J106,2)</f>
        <v>0</v>
      </c>
      <c r="L106" s="234">
        <v>21</v>
      </c>
      <c r="M106" s="234">
        <f>G106*(1+L106/100)</f>
        <v>0</v>
      </c>
      <c r="N106" s="224">
        <v>0</v>
      </c>
      <c r="O106" s="224">
        <f>ROUND(E106*N106,5)</f>
        <v>0</v>
      </c>
      <c r="P106" s="224">
        <v>0.753</v>
      </c>
      <c r="Q106" s="224">
        <f>ROUND(E106*P106,5)</f>
        <v>5.2709999999999999</v>
      </c>
      <c r="R106" s="224"/>
      <c r="S106" s="224"/>
      <c r="T106" s="225">
        <v>2.3639999999999999</v>
      </c>
      <c r="U106" s="224">
        <f>ROUND(E106*T106,2)</f>
        <v>16.55</v>
      </c>
      <c r="V106" s="214"/>
      <c r="W106" s="214"/>
      <c r="X106" s="214"/>
      <c r="Y106" s="214"/>
      <c r="Z106" s="214"/>
      <c r="AA106" s="214"/>
      <c r="AB106" s="214"/>
      <c r="AC106" s="214"/>
      <c r="AD106" s="214"/>
      <c r="AE106" s="214" t="s">
        <v>104</v>
      </c>
      <c r="AF106" s="214"/>
      <c r="AG106" s="214"/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15"/>
      <c r="B107" s="221"/>
      <c r="C107" s="267" t="s">
        <v>214</v>
      </c>
      <c r="D107" s="226"/>
      <c r="E107" s="231">
        <v>7</v>
      </c>
      <c r="F107" s="234"/>
      <c r="G107" s="234"/>
      <c r="H107" s="234"/>
      <c r="I107" s="234"/>
      <c r="J107" s="234"/>
      <c r="K107" s="234"/>
      <c r="L107" s="234"/>
      <c r="M107" s="234"/>
      <c r="N107" s="224"/>
      <c r="O107" s="224"/>
      <c r="P107" s="224"/>
      <c r="Q107" s="224"/>
      <c r="R107" s="224"/>
      <c r="S107" s="224"/>
      <c r="T107" s="225"/>
      <c r="U107" s="224"/>
      <c r="V107" s="214"/>
      <c r="W107" s="214"/>
      <c r="X107" s="214"/>
      <c r="Y107" s="214"/>
      <c r="Z107" s="214"/>
      <c r="AA107" s="214"/>
      <c r="AB107" s="214"/>
      <c r="AC107" s="214"/>
      <c r="AD107" s="214"/>
      <c r="AE107" s="214" t="s">
        <v>106</v>
      </c>
      <c r="AF107" s="214">
        <v>0</v>
      </c>
      <c r="AG107" s="214"/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x14ac:dyDescent="0.2">
      <c r="A108" s="216" t="s">
        <v>99</v>
      </c>
      <c r="B108" s="222" t="s">
        <v>70</v>
      </c>
      <c r="C108" s="268" t="s">
        <v>71</v>
      </c>
      <c r="D108" s="227"/>
      <c r="E108" s="232"/>
      <c r="F108" s="235"/>
      <c r="G108" s="235">
        <f>SUMIF(AE109:AE113,"&lt;&gt;NOR",G109:G113)</f>
        <v>0</v>
      </c>
      <c r="H108" s="235"/>
      <c r="I108" s="235">
        <f>SUM(I109:I113)</f>
        <v>0</v>
      </c>
      <c r="J108" s="235"/>
      <c r="K108" s="235">
        <f>SUM(K109:K113)</f>
        <v>0</v>
      </c>
      <c r="L108" s="235"/>
      <c r="M108" s="235">
        <f>SUM(M109:M113)</f>
        <v>0</v>
      </c>
      <c r="N108" s="228"/>
      <c r="O108" s="228">
        <f>SUM(O109:O113)</f>
        <v>0</v>
      </c>
      <c r="P108" s="228"/>
      <c r="Q108" s="228">
        <f>SUM(Q109:Q113)</f>
        <v>0</v>
      </c>
      <c r="R108" s="228"/>
      <c r="S108" s="228"/>
      <c r="T108" s="229"/>
      <c r="U108" s="228">
        <f>SUM(U109:U113)</f>
        <v>15.33</v>
      </c>
      <c r="AE108" t="s">
        <v>100</v>
      </c>
    </row>
    <row r="109" spans="1:60" outlineLevel="1" x14ac:dyDescent="0.2">
      <c r="A109" s="215">
        <v>37</v>
      </c>
      <c r="B109" s="221" t="s">
        <v>215</v>
      </c>
      <c r="C109" s="266" t="s">
        <v>216</v>
      </c>
      <c r="D109" s="223" t="s">
        <v>168</v>
      </c>
      <c r="E109" s="230">
        <v>958.31214</v>
      </c>
      <c r="F109" s="233"/>
      <c r="G109" s="234">
        <f>ROUND(E109*F109,2)</f>
        <v>0</v>
      </c>
      <c r="H109" s="233"/>
      <c r="I109" s="234">
        <f>ROUND(E109*H109,2)</f>
        <v>0</v>
      </c>
      <c r="J109" s="233"/>
      <c r="K109" s="234">
        <f>ROUND(E109*J109,2)</f>
        <v>0</v>
      </c>
      <c r="L109" s="234">
        <v>21</v>
      </c>
      <c r="M109" s="234">
        <f>G109*(1+L109/100)</f>
        <v>0</v>
      </c>
      <c r="N109" s="224">
        <v>0</v>
      </c>
      <c r="O109" s="224">
        <f>ROUND(E109*N109,5)</f>
        <v>0</v>
      </c>
      <c r="P109" s="224">
        <v>0</v>
      </c>
      <c r="Q109" s="224">
        <f>ROUND(E109*P109,5)</f>
        <v>0</v>
      </c>
      <c r="R109" s="224"/>
      <c r="S109" s="224"/>
      <c r="T109" s="225">
        <v>1.6E-2</v>
      </c>
      <c r="U109" s="224">
        <f>ROUND(E109*T109,2)</f>
        <v>15.33</v>
      </c>
      <c r="V109" s="214"/>
      <c r="W109" s="214"/>
      <c r="X109" s="214"/>
      <c r="Y109" s="214"/>
      <c r="Z109" s="214"/>
      <c r="AA109" s="214"/>
      <c r="AB109" s="214"/>
      <c r="AC109" s="214"/>
      <c r="AD109" s="214"/>
      <c r="AE109" s="214" t="s">
        <v>104</v>
      </c>
      <c r="AF109" s="214"/>
      <c r="AG109" s="214"/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15"/>
      <c r="B110" s="221"/>
      <c r="C110" s="267" t="s">
        <v>217</v>
      </c>
      <c r="D110" s="226"/>
      <c r="E110" s="231">
        <v>7.4999999999999997E-3</v>
      </c>
      <c r="F110" s="234"/>
      <c r="G110" s="234"/>
      <c r="H110" s="234"/>
      <c r="I110" s="234"/>
      <c r="J110" s="234"/>
      <c r="K110" s="234"/>
      <c r="L110" s="234"/>
      <c r="M110" s="234"/>
      <c r="N110" s="224"/>
      <c r="O110" s="224"/>
      <c r="P110" s="224"/>
      <c r="Q110" s="224"/>
      <c r="R110" s="224"/>
      <c r="S110" s="224"/>
      <c r="T110" s="225"/>
      <c r="U110" s="224"/>
      <c r="V110" s="214"/>
      <c r="W110" s="214"/>
      <c r="X110" s="214"/>
      <c r="Y110" s="214"/>
      <c r="Z110" s="214"/>
      <c r="AA110" s="214"/>
      <c r="AB110" s="214"/>
      <c r="AC110" s="214"/>
      <c r="AD110" s="214"/>
      <c r="AE110" s="214" t="s">
        <v>106</v>
      </c>
      <c r="AF110" s="214">
        <v>0</v>
      </c>
      <c r="AG110" s="214"/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15"/>
      <c r="B111" s="221"/>
      <c r="C111" s="267" t="s">
        <v>218</v>
      </c>
      <c r="D111" s="226"/>
      <c r="E111" s="231">
        <v>12.09784</v>
      </c>
      <c r="F111" s="234"/>
      <c r="G111" s="234"/>
      <c r="H111" s="234"/>
      <c r="I111" s="234"/>
      <c r="J111" s="234"/>
      <c r="K111" s="234"/>
      <c r="L111" s="234"/>
      <c r="M111" s="234"/>
      <c r="N111" s="224"/>
      <c r="O111" s="224"/>
      <c r="P111" s="224"/>
      <c r="Q111" s="224"/>
      <c r="R111" s="224"/>
      <c r="S111" s="224"/>
      <c r="T111" s="225"/>
      <c r="U111" s="224"/>
      <c r="V111" s="214"/>
      <c r="W111" s="214"/>
      <c r="X111" s="214"/>
      <c r="Y111" s="214"/>
      <c r="Z111" s="214"/>
      <c r="AA111" s="214"/>
      <c r="AB111" s="214"/>
      <c r="AC111" s="214"/>
      <c r="AD111" s="214"/>
      <c r="AE111" s="214" t="s">
        <v>106</v>
      </c>
      <c r="AF111" s="214">
        <v>0</v>
      </c>
      <c r="AG111" s="214"/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15"/>
      <c r="B112" s="221"/>
      <c r="C112" s="267" t="s">
        <v>219</v>
      </c>
      <c r="D112" s="226"/>
      <c r="E112" s="231">
        <v>945.30700000000002</v>
      </c>
      <c r="F112" s="234"/>
      <c r="G112" s="234"/>
      <c r="H112" s="234"/>
      <c r="I112" s="234"/>
      <c r="J112" s="234"/>
      <c r="K112" s="234"/>
      <c r="L112" s="234"/>
      <c r="M112" s="234"/>
      <c r="N112" s="224"/>
      <c r="O112" s="224"/>
      <c r="P112" s="224"/>
      <c r="Q112" s="224"/>
      <c r="R112" s="224"/>
      <c r="S112" s="224"/>
      <c r="T112" s="225"/>
      <c r="U112" s="224"/>
      <c r="V112" s="214"/>
      <c r="W112" s="214"/>
      <c r="X112" s="214"/>
      <c r="Y112" s="214"/>
      <c r="Z112" s="214"/>
      <c r="AA112" s="214"/>
      <c r="AB112" s="214"/>
      <c r="AC112" s="214"/>
      <c r="AD112" s="214"/>
      <c r="AE112" s="214" t="s">
        <v>106</v>
      </c>
      <c r="AF112" s="214">
        <v>0</v>
      </c>
      <c r="AG112" s="214"/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15"/>
      <c r="B113" s="221"/>
      <c r="C113" s="267" t="s">
        <v>220</v>
      </c>
      <c r="D113" s="226"/>
      <c r="E113" s="231">
        <v>0.89980000000000004</v>
      </c>
      <c r="F113" s="234"/>
      <c r="G113" s="234"/>
      <c r="H113" s="234"/>
      <c r="I113" s="234"/>
      <c r="J113" s="234"/>
      <c r="K113" s="234"/>
      <c r="L113" s="234"/>
      <c r="M113" s="234"/>
      <c r="N113" s="224"/>
      <c r="O113" s="224"/>
      <c r="P113" s="224"/>
      <c r="Q113" s="224"/>
      <c r="R113" s="224"/>
      <c r="S113" s="224"/>
      <c r="T113" s="225"/>
      <c r="U113" s="224"/>
      <c r="V113" s="214"/>
      <c r="W113" s="214"/>
      <c r="X113" s="214"/>
      <c r="Y113" s="214"/>
      <c r="Z113" s="214"/>
      <c r="AA113" s="214"/>
      <c r="AB113" s="214"/>
      <c r="AC113" s="214"/>
      <c r="AD113" s="214"/>
      <c r="AE113" s="214" t="s">
        <v>106</v>
      </c>
      <c r="AF113" s="214">
        <v>0</v>
      </c>
      <c r="AG113" s="214"/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x14ac:dyDescent="0.2">
      <c r="A114" s="216" t="s">
        <v>99</v>
      </c>
      <c r="B114" s="222" t="s">
        <v>72</v>
      </c>
      <c r="C114" s="268" t="s">
        <v>26</v>
      </c>
      <c r="D114" s="227"/>
      <c r="E114" s="232"/>
      <c r="F114" s="235"/>
      <c r="G114" s="235">
        <f>SUMIF(AE115:AE120,"&lt;&gt;NOR",G115:G120)</f>
        <v>0</v>
      </c>
      <c r="H114" s="235"/>
      <c r="I114" s="235">
        <f>SUM(I115:I120)</f>
        <v>0</v>
      </c>
      <c r="J114" s="235"/>
      <c r="K114" s="235">
        <f>SUM(K115:K120)</f>
        <v>0</v>
      </c>
      <c r="L114" s="235"/>
      <c r="M114" s="235">
        <f>SUM(M115:M120)</f>
        <v>0</v>
      </c>
      <c r="N114" s="228"/>
      <c r="O114" s="228">
        <f>SUM(O115:O120)</f>
        <v>0</v>
      </c>
      <c r="P114" s="228"/>
      <c r="Q114" s="228">
        <f>SUM(Q115:Q120)</f>
        <v>0</v>
      </c>
      <c r="R114" s="228"/>
      <c r="S114" s="228"/>
      <c r="T114" s="229"/>
      <c r="U114" s="228">
        <f>SUM(U115:U120)</f>
        <v>0</v>
      </c>
      <c r="AE114" t="s">
        <v>100</v>
      </c>
    </row>
    <row r="115" spans="1:60" outlineLevel="1" x14ac:dyDescent="0.2">
      <c r="A115" s="215">
        <v>38</v>
      </c>
      <c r="B115" s="221" t="s">
        <v>221</v>
      </c>
      <c r="C115" s="266" t="s">
        <v>222</v>
      </c>
      <c r="D115" s="223" t="s">
        <v>223</v>
      </c>
      <c r="E115" s="230">
        <v>1</v>
      </c>
      <c r="F115" s="233"/>
      <c r="G115" s="234">
        <f>ROUND(E115*F115,2)</f>
        <v>0</v>
      </c>
      <c r="H115" s="233"/>
      <c r="I115" s="234">
        <f>ROUND(E115*H115,2)</f>
        <v>0</v>
      </c>
      <c r="J115" s="233"/>
      <c r="K115" s="234">
        <f>ROUND(E115*J115,2)</f>
        <v>0</v>
      </c>
      <c r="L115" s="234">
        <v>21</v>
      </c>
      <c r="M115" s="234">
        <f>G115*(1+L115/100)</f>
        <v>0</v>
      </c>
      <c r="N115" s="224">
        <v>0</v>
      </c>
      <c r="O115" s="224">
        <f>ROUND(E115*N115,5)</f>
        <v>0</v>
      </c>
      <c r="P115" s="224">
        <v>0</v>
      </c>
      <c r="Q115" s="224">
        <f>ROUND(E115*P115,5)</f>
        <v>0</v>
      </c>
      <c r="R115" s="224"/>
      <c r="S115" s="224"/>
      <c r="T115" s="225">
        <v>0</v>
      </c>
      <c r="U115" s="224">
        <f>ROUND(E115*T115,2)</f>
        <v>0</v>
      </c>
      <c r="V115" s="214"/>
      <c r="W115" s="214"/>
      <c r="X115" s="214"/>
      <c r="Y115" s="214"/>
      <c r="Z115" s="214"/>
      <c r="AA115" s="214"/>
      <c r="AB115" s="214"/>
      <c r="AC115" s="214"/>
      <c r="AD115" s="214"/>
      <c r="AE115" s="214" t="s">
        <v>104</v>
      </c>
      <c r="AF115" s="214"/>
      <c r="AG115" s="214"/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15">
        <v>39</v>
      </c>
      <c r="B116" s="221" t="s">
        <v>224</v>
      </c>
      <c r="C116" s="266" t="s">
        <v>225</v>
      </c>
      <c r="D116" s="223" t="s">
        <v>223</v>
      </c>
      <c r="E116" s="230">
        <v>1</v>
      </c>
      <c r="F116" s="233"/>
      <c r="G116" s="234">
        <f>ROUND(E116*F116,2)</f>
        <v>0</v>
      </c>
      <c r="H116" s="233"/>
      <c r="I116" s="234">
        <f>ROUND(E116*H116,2)</f>
        <v>0</v>
      </c>
      <c r="J116" s="233"/>
      <c r="K116" s="234">
        <f>ROUND(E116*J116,2)</f>
        <v>0</v>
      </c>
      <c r="L116" s="234">
        <v>21</v>
      </c>
      <c r="M116" s="234">
        <f>G116*(1+L116/100)</f>
        <v>0</v>
      </c>
      <c r="N116" s="224">
        <v>0</v>
      </c>
      <c r="O116" s="224">
        <f>ROUND(E116*N116,5)</f>
        <v>0</v>
      </c>
      <c r="P116" s="224">
        <v>0</v>
      </c>
      <c r="Q116" s="224">
        <f>ROUND(E116*P116,5)</f>
        <v>0</v>
      </c>
      <c r="R116" s="224"/>
      <c r="S116" s="224"/>
      <c r="T116" s="225">
        <v>0</v>
      </c>
      <c r="U116" s="224">
        <f>ROUND(E116*T116,2)</f>
        <v>0</v>
      </c>
      <c r="V116" s="214"/>
      <c r="W116" s="214"/>
      <c r="X116" s="214"/>
      <c r="Y116" s="214"/>
      <c r="Z116" s="214"/>
      <c r="AA116" s="214"/>
      <c r="AB116" s="214"/>
      <c r="AC116" s="214"/>
      <c r="AD116" s="214"/>
      <c r="AE116" s="214" t="s">
        <v>104</v>
      </c>
      <c r="AF116" s="214"/>
      <c r="AG116" s="214"/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15">
        <v>40</v>
      </c>
      <c r="B117" s="221" t="s">
        <v>226</v>
      </c>
      <c r="C117" s="266" t="s">
        <v>227</v>
      </c>
      <c r="D117" s="223" t="s">
        <v>223</v>
      </c>
      <c r="E117" s="230">
        <v>3</v>
      </c>
      <c r="F117" s="233"/>
      <c r="G117" s="234">
        <f>ROUND(E117*F117,2)</f>
        <v>0</v>
      </c>
      <c r="H117" s="233"/>
      <c r="I117" s="234">
        <f>ROUND(E117*H117,2)</f>
        <v>0</v>
      </c>
      <c r="J117" s="233"/>
      <c r="K117" s="234">
        <f>ROUND(E117*J117,2)</f>
        <v>0</v>
      </c>
      <c r="L117" s="234">
        <v>21</v>
      </c>
      <c r="M117" s="234">
        <f>G117*(1+L117/100)</f>
        <v>0</v>
      </c>
      <c r="N117" s="224">
        <v>0</v>
      </c>
      <c r="O117" s="224">
        <f>ROUND(E117*N117,5)</f>
        <v>0</v>
      </c>
      <c r="P117" s="224">
        <v>0</v>
      </c>
      <c r="Q117" s="224">
        <f>ROUND(E117*P117,5)</f>
        <v>0</v>
      </c>
      <c r="R117" s="224"/>
      <c r="S117" s="224"/>
      <c r="T117" s="225">
        <v>0</v>
      </c>
      <c r="U117" s="224">
        <f>ROUND(E117*T117,2)</f>
        <v>0</v>
      </c>
      <c r="V117" s="214"/>
      <c r="W117" s="214"/>
      <c r="X117" s="214"/>
      <c r="Y117" s="214"/>
      <c r="Z117" s="214"/>
      <c r="AA117" s="214"/>
      <c r="AB117" s="214"/>
      <c r="AC117" s="214"/>
      <c r="AD117" s="214"/>
      <c r="AE117" s="214" t="s">
        <v>104</v>
      </c>
      <c r="AF117" s="214"/>
      <c r="AG117" s="214"/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15">
        <v>41</v>
      </c>
      <c r="B118" s="221" t="s">
        <v>228</v>
      </c>
      <c r="C118" s="266" t="s">
        <v>229</v>
      </c>
      <c r="D118" s="223" t="s">
        <v>223</v>
      </c>
      <c r="E118" s="230">
        <v>1</v>
      </c>
      <c r="F118" s="233"/>
      <c r="G118" s="234">
        <f>ROUND(E118*F118,2)</f>
        <v>0</v>
      </c>
      <c r="H118" s="233"/>
      <c r="I118" s="234">
        <f>ROUND(E118*H118,2)</f>
        <v>0</v>
      </c>
      <c r="J118" s="233"/>
      <c r="K118" s="234">
        <f>ROUND(E118*J118,2)</f>
        <v>0</v>
      </c>
      <c r="L118" s="234">
        <v>21</v>
      </c>
      <c r="M118" s="234">
        <f>G118*(1+L118/100)</f>
        <v>0</v>
      </c>
      <c r="N118" s="224">
        <v>0</v>
      </c>
      <c r="O118" s="224">
        <f>ROUND(E118*N118,5)</f>
        <v>0</v>
      </c>
      <c r="P118" s="224">
        <v>0</v>
      </c>
      <c r="Q118" s="224">
        <f>ROUND(E118*P118,5)</f>
        <v>0</v>
      </c>
      <c r="R118" s="224"/>
      <c r="S118" s="224"/>
      <c r="T118" s="225">
        <v>0</v>
      </c>
      <c r="U118" s="224">
        <f>ROUND(E118*T118,2)</f>
        <v>0</v>
      </c>
      <c r="V118" s="214"/>
      <c r="W118" s="214"/>
      <c r="X118" s="214"/>
      <c r="Y118" s="214"/>
      <c r="Z118" s="214"/>
      <c r="AA118" s="214"/>
      <c r="AB118" s="214"/>
      <c r="AC118" s="214"/>
      <c r="AD118" s="214"/>
      <c r="AE118" s="214" t="s">
        <v>104</v>
      </c>
      <c r="AF118" s="214"/>
      <c r="AG118" s="214"/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15">
        <v>42</v>
      </c>
      <c r="B119" s="221" t="s">
        <v>230</v>
      </c>
      <c r="C119" s="266" t="s">
        <v>231</v>
      </c>
      <c r="D119" s="223" t="s">
        <v>223</v>
      </c>
      <c r="E119" s="230">
        <v>1</v>
      </c>
      <c r="F119" s="233"/>
      <c r="G119" s="234">
        <f>ROUND(E119*F119,2)</f>
        <v>0</v>
      </c>
      <c r="H119" s="233"/>
      <c r="I119" s="234">
        <f>ROUND(E119*H119,2)</f>
        <v>0</v>
      </c>
      <c r="J119" s="233"/>
      <c r="K119" s="234">
        <f>ROUND(E119*J119,2)</f>
        <v>0</v>
      </c>
      <c r="L119" s="234">
        <v>21</v>
      </c>
      <c r="M119" s="234">
        <f>G119*(1+L119/100)</f>
        <v>0</v>
      </c>
      <c r="N119" s="224">
        <v>0</v>
      </c>
      <c r="O119" s="224">
        <f>ROUND(E119*N119,5)</f>
        <v>0</v>
      </c>
      <c r="P119" s="224">
        <v>0</v>
      </c>
      <c r="Q119" s="224">
        <f>ROUND(E119*P119,5)</f>
        <v>0</v>
      </c>
      <c r="R119" s="224"/>
      <c r="S119" s="224"/>
      <c r="T119" s="225">
        <v>0</v>
      </c>
      <c r="U119" s="224">
        <f>ROUND(E119*T119,2)</f>
        <v>0</v>
      </c>
      <c r="V119" s="214"/>
      <c r="W119" s="214"/>
      <c r="X119" s="214"/>
      <c r="Y119" s="214"/>
      <c r="Z119" s="214"/>
      <c r="AA119" s="214"/>
      <c r="AB119" s="214"/>
      <c r="AC119" s="214"/>
      <c r="AD119" s="214"/>
      <c r="AE119" s="214" t="s">
        <v>104</v>
      </c>
      <c r="AF119" s="214"/>
      <c r="AG119" s="214"/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44">
        <v>43</v>
      </c>
      <c r="B120" s="245" t="s">
        <v>232</v>
      </c>
      <c r="C120" s="269" t="s">
        <v>233</v>
      </c>
      <c r="D120" s="246" t="s">
        <v>223</v>
      </c>
      <c r="E120" s="247">
        <v>1</v>
      </c>
      <c r="F120" s="248"/>
      <c r="G120" s="249">
        <f>ROUND(E120*F120,2)</f>
        <v>0</v>
      </c>
      <c r="H120" s="248"/>
      <c r="I120" s="249">
        <f>ROUND(E120*H120,2)</f>
        <v>0</v>
      </c>
      <c r="J120" s="248"/>
      <c r="K120" s="249">
        <f>ROUND(E120*J120,2)</f>
        <v>0</v>
      </c>
      <c r="L120" s="249">
        <v>21</v>
      </c>
      <c r="M120" s="249">
        <f>G120*(1+L120/100)</f>
        <v>0</v>
      </c>
      <c r="N120" s="250">
        <v>0</v>
      </c>
      <c r="O120" s="250">
        <f>ROUND(E120*N120,5)</f>
        <v>0</v>
      </c>
      <c r="P120" s="250">
        <v>0</v>
      </c>
      <c r="Q120" s="250">
        <f>ROUND(E120*P120,5)</f>
        <v>0</v>
      </c>
      <c r="R120" s="250"/>
      <c r="S120" s="250"/>
      <c r="T120" s="251">
        <v>0</v>
      </c>
      <c r="U120" s="250">
        <f>ROUND(E120*T120,2)</f>
        <v>0</v>
      </c>
      <c r="V120" s="214"/>
      <c r="W120" s="214"/>
      <c r="X120" s="214"/>
      <c r="Y120" s="214"/>
      <c r="Z120" s="214"/>
      <c r="AA120" s="214"/>
      <c r="AB120" s="214"/>
      <c r="AC120" s="214"/>
      <c r="AD120" s="214"/>
      <c r="AE120" s="214" t="s">
        <v>104</v>
      </c>
      <c r="AF120" s="214"/>
      <c r="AG120" s="214"/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x14ac:dyDescent="0.2">
      <c r="A121" s="6"/>
      <c r="B121" s="7" t="s">
        <v>234</v>
      </c>
      <c r="C121" s="270" t="s">
        <v>234</v>
      </c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AC121">
        <v>15</v>
      </c>
      <c r="AD121">
        <v>21</v>
      </c>
    </row>
    <row r="122" spans="1:60" x14ac:dyDescent="0.2">
      <c r="A122" s="252"/>
      <c r="B122" s="253">
        <v>26</v>
      </c>
      <c r="C122" s="271" t="s">
        <v>234</v>
      </c>
      <c r="D122" s="254"/>
      <c r="E122" s="254"/>
      <c r="F122" s="254"/>
      <c r="G122" s="265">
        <f>G8+G56+G71+G88+G105+G108+G114</f>
        <v>0</v>
      </c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AC122">
        <f>SUMIF(L7:L120,AC121,G7:G120)</f>
        <v>0</v>
      </c>
      <c r="AD122">
        <f>SUMIF(L7:L120,AD121,G7:G120)</f>
        <v>0</v>
      </c>
      <c r="AE122" t="s">
        <v>235</v>
      </c>
    </row>
    <row r="123" spans="1:60" x14ac:dyDescent="0.2">
      <c r="A123" s="6"/>
      <c r="B123" s="7" t="s">
        <v>234</v>
      </c>
      <c r="C123" s="270" t="s">
        <v>234</v>
      </c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</row>
    <row r="124" spans="1:60" x14ac:dyDescent="0.2">
      <c r="A124" s="6"/>
      <c r="B124" s="7" t="s">
        <v>234</v>
      </c>
      <c r="C124" s="270" t="s">
        <v>234</v>
      </c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</row>
    <row r="125" spans="1:60" x14ac:dyDescent="0.2">
      <c r="A125" s="255">
        <v>33</v>
      </c>
      <c r="B125" s="255"/>
      <c r="C125" s="272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</row>
    <row r="126" spans="1:60" x14ac:dyDescent="0.2">
      <c r="A126" s="256"/>
      <c r="B126" s="257"/>
      <c r="C126" s="273"/>
      <c r="D126" s="257"/>
      <c r="E126" s="257"/>
      <c r="F126" s="257"/>
      <c r="G126" s="258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AE126" t="s">
        <v>236</v>
      </c>
    </row>
    <row r="127" spans="1:60" x14ac:dyDescent="0.2">
      <c r="A127" s="259"/>
      <c r="B127" s="260"/>
      <c r="C127" s="274"/>
      <c r="D127" s="260"/>
      <c r="E127" s="260"/>
      <c r="F127" s="260"/>
      <c r="G127" s="261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</row>
    <row r="128" spans="1:60" x14ac:dyDescent="0.2">
      <c r="A128" s="259"/>
      <c r="B128" s="260"/>
      <c r="C128" s="274"/>
      <c r="D128" s="260"/>
      <c r="E128" s="260"/>
      <c r="F128" s="260"/>
      <c r="G128" s="261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</row>
    <row r="129" spans="1:31" x14ac:dyDescent="0.2">
      <c r="A129" s="259"/>
      <c r="B129" s="260"/>
      <c r="C129" s="274"/>
      <c r="D129" s="260"/>
      <c r="E129" s="260"/>
      <c r="F129" s="260"/>
      <c r="G129" s="261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</row>
    <row r="130" spans="1:31" x14ac:dyDescent="0.2">
      <c r="A130" s="262"/>
      <c r="B130" s="263"/>
      <c r="C130" s="275"/>
      <c r="D130" s="263"/>
      <c r="E130" s="263"/>
      <c r="F130" s="263"/>
      <c r="G130" s="264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</row>
    <row r="131" spans="1:31" x14ac:dyDescent="0.2">
      <c r="A131" s="6"/>
      <c r="B131" s="7" t="s">
        <v>234</v>
      </c>
      <c r="C131" s="270" t="s">
        <v>234</v>
      </c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</row>
    <row r="132" spans="1:31" x14ac:dyDescent="0.2">
      <c r="C132" s="276"/>
      <c r="AE132" t="s">
        <v>237</v>
      </c>
    </row>
  </sheetData>
  <mergeCells count="6">
    <mergeCell ref="A1:G1"/>
    <mergeCell ref="C2:G2"/>
    <mergeCell ref="C3:G3"/>
    <mergeCell ref="C4:G4"/>
    <mergeCell ref="A125:C125"/>
    <mergeCell ref="A126:G130"/>
  </mergeCells>
  <pageMargins left="0.59055118110236204" right="0.39370078740157499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von On</dc:creator>
  <cp:lastModifiedBy>George von On</cp:lastModifiedBy>
  <cp:lastPrinted>2014-02-28T09:52:57Z</cp:lastPrinted>
  <dcterms:created xsi:type="dcterms:W3CDTF">2009-04-08T07:15:50Z</dcterms:created>
  <dcterms:modified xsi:type="dcterms:W3CDTF">2021-03-15T06:51:45Z</dcterms:modified>
</cp:coreProperties>
</file>